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rober\OneDrive\Desktop\Documents\Impact100\Annual Meeting 2023\"/>
    </mc:Choice>
  </mc:AlternateContent>
  <xr:revisionPtr revIDLastSave="0" documentId="8_{E76CDBA5-88D9-4B60-BBC2-17EAAE1AEEBA}" xr6:coauthVersionLast="47" xr6:coauthVersionMax="47" xr10:uidLastSave="{00000000-0000-0000-0000-000000000000}"/>
  <bookViews>
    <workbookView xWindow="-120" yWindow="-120" windowWidth="20730" windowHeight="11040" xr2:uid="{B74E2F75-82BF-8F49-8BC4-FFDA07B5F18C}"/>
  </bookViews>
  <sheets>
    <sheet name="INPUT" sheetId="3" r:id="rId1"/>
    <sheet name="CHART" sheetId="4" r:id="rId2"/>
  </sheets>
  <definedNames>
    <definedName name="INPUT">INPUT!$D$21:$D$28,INPUT!$A$37:$D$39,INPUT!$A$40:$D$43,INPUT!$A$49:$D$52,INPUT!$A$53:$D$55,INPUT!$A$61:$D$64,INPUT!$A$65:$D$67,INPUT!$A$73:$D$76,INPUT!$A$77:$D$79,INPUT!$A$85:$D$88,INPUT!$A$89:$D$91,INPUT!$A$97:$D$99,INPUT!$A$100:$D$103,INPUT!$A$109:$D$112 INP</definedName>
    <definedName name="_xlnm.Print_Area" localSheetId="1">CHART!$A$1:$G$41</definedName>
    <definedName name="_xlnm.Print_Area" localSheetId="0">INPUT!$A$1:$E$130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8" i="3" l="1"/>
  <c r="D116" i="3"/>
  <c r="D104" i="3"/>
  <c r="D92" i="3"/>
  <c r="D80" i="3"/>
  <c r="D68" i="3"/>
  <c r="D56" i="3"/>
  <c r="D44" i="3"/>
  <c r="D29" i="3"/>
  <c r="C29" i="3"/>
  <c r="G13" i="3"/>
  <c r="G28" i="3"/>
  <c r="G27" i="3"/>
  <c r="G26" i="3"/>
  <c r="G25" i="3"/>
  <c r="G24" i="3"/>
  <c r="G23" i="3"/>
  <c r="G22" i="3"/>
  <c r="G21" i="3"/>
  <c r="A119" i="3" l="1"/>
  <c r="A107" i="3"/>
  <c r="A95" i="3"/>
  <c r="A83" i="3"/>
  <c r="A71" i="3"/>
  <c r="A59" i="3"/>
  <c r="A47" i="3"/>
  <c r="A35" i="3"/>
  <c r="D30" i="4" l="1"/>
  <c r="E11" i="3" l="1"/>
  <c r="E12" i="3"/>
  <c r="C34" i="4" l="1"/>
  <c r="C35" i="4"/>
  <c r="C36" i="4"/>
  <c r="C37" i="4"/>
  <c r="C38" i="4"/>
  <c r="C39" i="4"/>
  <c r="C40" i="4"/>
  <c r="C33" i="4"/>
  <c r="D31" i="4" l="1"/>
  <c r="C41" i="4"/>
  <c r="D34" i="4"/>
  <c r="D35" i="4"/>
  <c r="D36" i="4"/>
  <c r="D37" i="4"/>
  <c r="D38" i="4"/>
  <c r="D39" i="4"/>
  <c r="D40" i="4"/>
  <c r="D33" i="4"/>
  <c r="A118" i="3"/>
  <c r="A128" i="3" s="1"/>
  <c r="A106" i="3"/>
  <c r="A116" i="3" s="1"/>
  <c r="A94" i="3"/>
  <c r="A104" i="3" s="1"/>
  <c r="A82" i="3"/>
  <c r="A92" i="3" s="1"/>
  <c r="A70" i="3"/>
  <c r="A80" i="3" s="1"/>
  <c r="A58" i="3"/>
  <c r="A68" i="3" s="1"/>
  <c r="A46" i="3"/>
  <c r="A56" i="3" s="1"/>
  <c r="A34" i="3"/>
  <c r="A44" i="3" s="1"/>
  <c r="E44" i="3"/>
  <c r="E56" i="3"/>
  <c r="E68" i="3"/>
  <c r="E80" i="3"/>
  <c r="E92" i="3"/>
  <c r="E104" i="3"/>
  <c r="E116" i="3"/>
  <c r="E128" i="3"/>
  <c r="E29" i="3" l="1"/>
  <c r="D41" i="4"/>
  <c r="E34" i="4" l="1"/>
  <c r="E33" i="4"/>
  <c r="E37" i="4"/>
  <c r="E39" i="4"/>
  <c r="E41" i="4"/>
  <c r="E35" i="4"/>
  <c r="E36" i="4"/>
  <c r="E38" i="4"/>
  <c r="E40" i="4"/>
</calcChain>
</file>

<file path=xl/sharedStrings.xml><?xml version="1.0" encoding="utf-8"?>
<sst xmlns="http://schemas.openxmlformats.org/spreadsheetml/2006/main" count="76" uniqueCount="52">
  <si>
    <t>$ (whole numbers)</t>
  </si>
  <si>
    <t>Description</t>
  </si>
  <si>
    <t>Expenditure</t>
  </si>
  <si>
    <t>Compensation for EXISTING EMPLOYEES (including salary, fringe or benefits) who will be working DIRECTLY on this project (part time or full time, permanent or temporarily) to be financed by the Impact100 grant.</t>
  </si>
  <si>
    <t>Supplies / Services</t>
  </si>
  <si>
    <t>Transportation</t>
  </si>
  <si>
    <t>Technology</t>
  </si>
  <si>
    <t>Existing Staff</t>
  </si>
  <si>
    <t>Organizational Overhead</t>
  </si>
  <si>
    <t>Other</t>
  </si>
  <si>
    <t>Name of Organization</t>
  </si>
  <si>
    <t>Title of Project</t>
  </si>
  <si>
    <t>INSTRUCTIONS:</t>
  </si>
  <si>
    <t>Facilities Construction / Renovation</t>
  </si>
  <si>
    <t>PROJECT BUDGET WORKSHEET (PBW)</t>
  </si>
  <si>
    <t>Expense Category</t>
  </si>
  <si>
    <t>Expenditures for materials, supplies or services provided by an outside vendor (e.g. food, paper or printing costs) to be financed by the Impact100 grant. Note: do not include labor or consulting costs here; input those in Incremental or Existing Staff below, as appropriate.</t>
  </si>
  <si>
    <t>Expenditures for transportation to be financed by the Impact100 grant (e.g. purchase of van or other vehicle, busing, ubers, drivers, train fare).</t>
  </si>
  <si>
    <t>Expenditures for technology (e.g. computers, software, technology subscriptions, telephones) to be financed by the Impact100 grant.</t>
  </si>
  <si>
    <t>Any other expenses not included in the above line items. NOTE: If you are planning to use a portion of the Impact100 grant to award stipends/scholarships which will be paid to your organization as program fees, do NOT list the stipend/scholarship! Instead, describe how you would spend the money.</t>
  </si>
  <si>
    <t>Incremental Staff &amp; Consultants</t>
  </si>
  <si>
    <t>Compensation (including any benefits or fringe expenses) for NEW HIRES (part time or full time, permanent or temporary) and/or CONSULTANTS who will be working DIRECTLY on this project to be financed by the Impact100 grant.</t>
  </si>
  <si>
    <t>Total</t>
  </si>
  <si>
    <t>Description, include position/title and responsibilities</t>
  </si>
  <si>
    <t>…….… END OF INPUT AREA ……….</t>
  </si>
  <si>
    <t>SUMMARY</t>
  </si>
  <si>
    <t>DETAIL</t>
  </si>
  <si>
    <t>Complete the Detail section below to describe how the Impact100 Grant funds would be spent.</t>
  </si>
  <si>
    <t>TOTAL PROJECT EXPENSES</t>
  </si>
  <si>
    <t>Construction or renovation costs to be financed by the Impact100 grant. (e.g. office or kitchen construction/renovation, building a playground).</t>
  </si>
  <si>
    <t>* For additional guidance refer to Apply for a Grant on our website or email grants@impact100westchester.org</t>
  </si>
  <si>
    <t>IMPACT100 FUNDING</t>
  </si>
  <si>
    <r>
      <t xml:space="preserve">1. Input text and numbers in </t>
    </r>
    <r>
      <rPr>
        <b/>
        <i/>
        <sz val="12"/>
        <color rgb="FFC64BAE"/>
        <rFont val="Calibri (Body)_x0000_"/>
      </rPr>
      <t>PINK</t>
    </r>
    <r>
      <rPr>
        <b/>
        <i/>
        <sz val="12"/>
        <color theme="1"/>
        <rFont val="Calibri"/>
        <family val="2"/>
        <scheme val="minor"/>
      </rPr>
      <t xml:space="preserve"> highlighted cells on this "</t>
    </r>
    <r>
      <rPr>
        <b/>
        <i/>
        <sz val="12"/>
        <color rgb="FF00B050"/>
        <rFont val="Calibri (Body)_x0000_"/>
      </rPr>
      <t>INPUT</t>
    </r>
    <r>
      <rPr>
        <b/>
        <i/>
        <sz val="12"/>
        <color theme="1"/>
        <rFont val="Calibri"/>
        <family val="2"/>
        <scheme val="minor"/>
      </rPr>
      <t xml:space="preserve">" tab; make sure to complete all sections (you will see </t>
    </r>
    <r>
      <rPr>
        <b/>
        <i/>
        <sz val="12"/>
        <color rgb="FFC64BAE"/>
        <rFont val="Calibri (Body)_x0000_"/>
      </rPr>
      <t xml:space="preserve">…END OF INPUT AREA… </t>
    </r>
    <r>
      <rPr>
        <b/>
        <i/>
        <sz val="12"/>
        <color theme="1"/>
        <rFont val="Calibri"/>
        <family val="2"/>
        <scheme val="minor"/>
      </rPr>
      <t>at the bottom)</t>
    </r>
  </si>
  <si>
    <t>3. Save your completed EXCEL file using your ORGANIZATION NAME as the file name (Save in EXCEL, DO NOT convert to PDF)</t>
  </si>
  <si>
    <t>4. Upload your completed Excel file and input Summary numbers into SlideRoom, as requested.</t>
  </si>
  <si>
    <t>Enter Project Budget, by Expense Category, into this Summary section.</t>
  </si>
  <si>
    <t>IMPACT100 FUNDING ONLY</t>
  </si>
  <si>
    <t>Impact100 Transformational Project Grant Amount ("Grant Amount")</t>
  </si>
  <si>
    <t>Organizational Overhead costs ALLOCATED to this project, to be financed by the Impact100 grant (e.g. facility costs, insurance, utilities, general/supervisory staff salaries). These costs are not project-specific and will be incurred by your organization whether or not this project moves forward.</t>
  </si>
  <si>
    <r>
      <t xml:space="preserve">2. Pay attention to </t>
    </r>
    <r>
      <rPr>
        <b/>
        <i/>
        <sz val="12"/>
        <color rgb="FFFF0000"/>
        <rFont val="Calibri (Body)"/>
      </rPr>
      <t>ERROR</t>
    </r>
    <r>
      <rPr>
        <b/>
        <i/>
        <sz val="12"/>
        <color theme="1"/>
        <rFont val="Calibri"/>
        <family val="2"/>
        <scheme val="minor"/>
      </rPr>
      <t xml:space="preserve"> messages in column E</t>
    </r>
  </si>
  <si>
    <t>ERROR MESSAGES</t>
  </si>
  <si>
    <t>Caritas of Port Chester, Inc (Meals On Main Street)</t>
  </si>
  <si>
    <t>Port Chester Food Depot</t>
  </si>
  <si>
    <t>Lease</t>
  </si>
  <si>
    <t>One year lease of a 2500 square foot food storage facility in Port Chester</t>
  </si>
  <si>
    <t>Property Taxes</t>
  </si>
  <si>
    <t>Property Taxes as per triple net lease</t>
  </si>
  <si>
    <t>Heating &amp; Cooling</t>
  </si>
  <si>
    <t>Utility Costs</t>
  </si>
  <si>
    <t>Electricity</t>
  </si>
  <si>
    <t>Additional Funding</t>
  </si>
  <si>
    <t>Provided by donors to our annual gala in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</si>
</sst>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quot;$&quot;#,##0"/>
    <numFmt numFmtId="165" formatCode="_-&quot;$&quot;* #,##0.00_-;\-&quot;$&quot;* #,##0.00_-;_-&quot;$&quot;* &quot;-&quot;??_-;_-@_-"/>
    <numFmt numFmtId="166" formatCode="_(&quot;$&quot;* #,##0_);_(&quot;$&quot;* \(#,##0\);_(&quot;$&quot;* &quot;-&quot;??_);_(@_)"/>
    <numFmt numFmtId="167" formatCode="_-* #,##0_-;\-* #,##0_-;_-* &quot;-&quot;??_-;_-@_-"/>
    <numFmt numFmtId="168" formatCode="_-&quot;$&quot;* #,##0_-;\-&quot;$&quot;* #,##0_-;_-&quot;$&quot;* &quot;-&quot;??_-;_-@_-"/>
    <numFmt numFmtId="169" formatCode="#,##0_ ;\-#,##0\ "/>
  </numFmts>
  <fonts count="26">
    <font>
      <sz val="12"/>
      <color theme="1"/>
      <name val="Calibri"/>
      <family val="2"/>
      <scheme val="minor"/>
    </font>
    <font>
      <sz val="12"/>
      <color theme="1"/>
      <name val="Calibri"/>
      <family val="2"/>
      <scheme val="minor"/>
    </font>
    <font>
      <b/>
      <sz val="12"/>
      <color theme="1"/>
      <name val="Calibri"/>
      <family val="2"/>
      <scheme val="minor"/>
    </font>
    <font>
      <sz val="10"/>
      <color theme="1"/>
      <name val="Arial"/>
      <family val="2"/>
    </font>
    <font>
      <sz val="12"/>
      <color theme="1"/>
      <name val="Arial"/>
      <family val="2"/>
    </font>
    <font>
      <b/>
      <sz val="12"/>
      <color indexed="8"/>
      <name val="Arial"/>
      <family val="2"/>
    </font>
    <font>
      <b/>
      <sz val="10"/>
      <color indexed="10"/>
      <name val="Arial"/>
      <family val="2"/>
    </font>
    <font>
      <b/>
      <sz val="12"/>
      <color theme="1"/>
      <name val="Arial"/>
      <family val="2"/>
    </font>
    <font>
      <sz val="12"/>
      <color indexed="8"/>
      <name val="Arial"/>
      <family val="2"/>
    </font>
    <font>
      <b/>
      <i/>
      <sz val="12"/>
      <color theme="1"/>
      <name val="Calibri"/>
      <family val="2"/>
      <scheme val="minor"/>
    </font>
    <font>
      <b/>
      <sz val="16"/>
      <color theme="0"/>
      <name val="Calibri"/>
      <family val="2"/>
      <scheme val="minor"/>
    </font>
    <font>
      <b/>
      <sz val="16"/>
      <color rgb="FFC64AAE"/>
      <name val="Calibri"/>
      <family val="2"/>
      <scheme val="minor"/>
    </font>
    <font>
      <sz val="12"/>
      <color rgb="FFC64AAE"/>
      <name val="Calibri"/>
      <family val="2"/>
      <scheme val="minor"/>
    </font>
    <font>
      <b/>
      <i/>
      <sz val="14"/>
      <color rgb="FFC64AAE"/>
      <name val="Calibri"/>
      <family val="2"/>
      <scheme val="minor"/>
    </font>
    <font>
      <i/>
      <sz val="14"/>
      <color rgb="FFC64AAE"/>
      <name val="Calibri"/>
      <family val="2"/>
      <scheme val="minor"/>
    </font>
    <font>
      <b/>
      <i/>
      <u/>
      <sz val="12"/>
      <color theme="1"/>
      <name val="Calibri"/>
      <family val="2"/>
      <scheme val="minor"/>
    </font>
    <font>
      <b/>
      <sz val="12"/>
      <color indexed="10"/>
      <name val="Arial"/>
      <family val="2"/>
    </font>
    <font>
      <b/>
      <sz val="48"/>
      <color rgb="FFC64AAE"/>
      <name val="Calibri"/>
      <family val="2"/>
      <scheme val="minor"/>
    </font>
    <font>
      <b/>
      <sz val="16"/>
      <color theme="1"/>
      <name val="Calibri"/>
      <family val="2"/>
      <scheme val="minor"/>
    </font>
    <font>
      <sz val="16"/>
      <color theme="1"/>
      <name val="Calibri"/>
      <family val="2"/>
      <scheme val="minor"/>
    </font>
    <font>
      <b/>
      <i/>
      <sz val="12"/>
      <color rgb="FFC64BAE"/>
      <name val="Calibri (Body)_x0000_"/>
    </font>
    <font>
      <b/>
      <i/>
      <sz val="16"/>
      <color theme="1"/>
      <name val="Calibri"/>
      <family val="2"/>
      <scheme val="minor"/>
    </font>
    <font>
      <i/>
      <sz val="16"/>
      <color theme="1"/>
      <name val="Calibri"/>
      <family val="2"/>
      <scheme val="minor"/>
    </font>
    <font>
      <b/>
      <i/>
      <sz val="12"/>
      <color rgb="FF00B050"/>
      <name val="Calibri (Body)_x0000_"/>
    </font>
    <font>
      <b/>
      <i/>
      <sz val="14"/>
      <color theme="0"/>
      <name val="Calibri (Body)_x0000_"/>
    </font>
    <font>
      <b/>
      <i/>
      <sz val="12"/>
      <color rgb="FFFF0000"/>
      <name val="Calibri (Body)"/>
    </font>
  </fonts>
  <fills count="10">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0"/>
        <bgColor theme="0"/>
      </patternFill>
    </fill>
    <fill>
      <patternFill patternType="lightGray">
        <fgColor rgb="FFC64BAE"/>
        <bgColor theme="0"/>
      </patternFill>
    </fill>
    <fill>
      <patternFill patternType="lightGray">
        <fgColor rgb="FFC64AAE"/>
        <bgColor theme="0"/>
      </patternFill>
    </fill>
    <fill>
      <patternFill patternType="solid">
        <fgColor rgb="FFC64BAE"/>
        <bgColor theme="0"/>
      </patternFill>
    </fill>
    <fill>
      <patternFill patternType="solid">
        <fgColor rgb="FFFF0000"/>
        <bgColor theme="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9" fontId="2" fillId="5" borderId="1">
      <alignment vertical="center"/>
      <protection locked="0"/>
    </xf>
    <xf numFmtId="167" fontId="2" fillId="6" borderId="1">
      <alignment horizontal="left" vertical="center" wrapText="1"/>
      <protection locked="0"/>
    </xf>
  </cellStyleXfs>
  <cellXfs count="67">
    <xf numFmtId="0" fontId="0" fillId="0" borderId="0" xfId="0"/>
    <xf numFmtId="37" fontId="6" fillId="0" borderId="0" xfId="0" applyNumberFormat="1" applyFont="1" applyAlignment="1">
      <alignment horizontal="left"/>
    </xf>
    <xf numFmtId="37" fontId="3" fillId="0" borderId="0" xfId="0" applyNumberFormat="1" applyFont="1" applyAlignment="1">
      <alignment horizontal="left"/>
    </xf>
    <xf numFmtId="37" fontId="4" fillId="0" borderId="0" xfId="0" applyNumberFormat="1" applyFont="1" applyAlignment="1">
      <alignment horizontal="left"/>
    </xf>
    <xf numFmtId="37" fontId="0" fillId="0" borderId="0" xfId="0" applyNumberFormat="1"/>
    <xf numFmtId="166" fontId="4" fillId="0" borderId="0" xfId="1" applyNumberFormat="1" applyFont="1" applyAlignment="1" applyProtection="1">
      <alignment horizontal="right"/>
    </xf>
    <xf numFmtId="166" fontId="4" fillId="0" borderId="4" xfId="1" applyNumberFormat="1" applyFont="1" applyBorder="1" applyAlignment="1" applyProtection="1">
      <alignment horizontal="right"/>
    </xf>
    <xf numFmtId="37" fontId="6" fillId="0" borderId="0" xfId="0" applyNumberFormat="1" applyFont="1" applyAlignment="1">
      <alignment horizontal="center"/>
    </xf>
    <xf numFmtId="37" fontId="16" fillId="0" borderId="0" xfId="0" applyNumberFormat="1" applyFont="1" applyAlignment="1">
      <alignment horizontal="center"/>
    </xf>
    <xf numFmtId="9" fontId="8" fillId="0" borderId="0" xfId="2" applyFont="1" applyAlignment="1" applyProtection="1">
      <alignment horizontal="center"/>
    </xf>
    <xf numFmtId="0" fontId="0" fillId="0" borderId="0" xfId="0" applyAlignment="1">
      <alignment horizontal="center"/>
    </xf>
    <xf numFmtId="37" fontId="4" fillId="0" borderId="0" xfId="0" applyNumberFormat="1" applyFont="1" applyAlignment="1">
      <alignment horizontal="center"/>
    </xf>
    <xf numFmtId="0" fontId="0" fillId="2" borderId="0" xfId="0" applyFill="1"/>
    <xf numFmtId="0" fontId="0" fillId="2" borderId="0" xfId="0" applyFill="1" applyAlignment="1">
      <alignment vertical="center"/>
    </xf>
    <xf numFmtId="0" fontId="2" fillId="2" borderId="0" xfId="0" applyFont="1" applyFill="1" applyAlignment="1">
      <alignment horizontal="center" vertical="center" wrapText="1"/>
    </xf>
    <xf numFmtId="37" fontId="7" fillId="2" borderId="1"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37" fontId="7" fillId="2" borderId="1" xfId="0" applyNumberFormat="1" applyFont="1" applyFill="1" applyBorder="1" applyAlignment="1">
      <alignment horizontal="left" vertical="center" wrapText="1"/>
    </xf>
    <xf numFmtId="37" fontId="5" fillId="2" borderId="1" xfId="0" applyNumberFormat="1" applyFont="1" applyFill="1" applyBorder="1" applyAlignment="1">
      <alignment horizontal="left" vertical="center"/>
    </xf>
    <xf numFmtId="37" fontId="5" fillId="2" borderId="1" xfId="0" applyNumberFormat="1" applyFont="1" applyFill="1" applyBorder="1" applyAlignment="1">
      <alignment horizontal="left" vertical="center" wrapText="1"/>
    </xf>
    <xf numFmtId="168" fontId="2" fillId="3" borderId="1" xfId="1" applyNumberFormat="1" applyFont="1" applyFill="1" applyBorder="1" applyAlignment="1">
      <alignment vertical="center"/>
    </xf>
    <xf numFmtId="37" fontId="8" fillId="2" borderId="0" xfId="0" applyNumberFormat="1" applyFont="1" applyFill="1" applyAlignment="1">
      <alignment horizontal="left" vertical="center" wrapText="1"/>
    </xf>
    <xf numFmtId="37" fontId="4" fillId="2" borderId="0" xfId="0" applyNumberFormat="1" applyFont="1" applyFill="1" applyAlignment="1">
      <alignment horizontal="left" vertical="center" wrapText="1"/>
    </xf>
    <xf numFmtId="0" fontId="0" fillId="2" borderId="0" xfId="0" applyFill="1" applyAlignment="1">
      <alignment vertical="center" wrapText="1"/>
    </xf>
    <xf numFmtId="169" fontId="2" fillId="5" borderId="1" xfId="3">
      <alignment vertical="center"/>
      <protection locked="0"/>
    </xf>
    <xf numFmtId="0" fontId="0" fillId="2" borderId="0" xfId="0" applyFill="1" applyAlignment="1">
      <alignment horizontal="center" vertical="center"/>
    </xf>
    <xf numFmtId="164" fontId="4" fillId="0" borderId="0" xfId="0" applyNumberFormat="1" applyFont="1" applyAlignment="1">
      <alignment horizontal="center"/>
    </xf>
    <xf numFmtId="0" fontId="13" fillId="2" borderId="0" xfId="0" applyFont="1" applyFill="1" applyAlignment="1">
      <alignment horizontal="left" vertical="center" wrapText="1" indent="1"/>
    </xf>
    <xf numFmtId="0" fontId="14" fillId="2" borderId="0" xfId="0" applyFont="1" applyFill="1" applyAlignment="1">
      <alignment horizontal="left" vertical="center" indent="1"/>
    </xf>
    <xf numFmtId="0" fontId="2" fillId="3" borderId="5" xfId="0" applyFont="1" applyFill="1" applyBorder="1" applyAlignment="1">
      <alignment horizontal="center" vertical="center" wrapText="1"/>
    </xf>
    <xf numFmtId="37" fontId="7" fillId="0" borderId="1" xfId="0" applyNumberFormat="1" applyFont="1" applyBorder="1" applyAlignment="1">
      <alignment horizontal="center" vertical="center" wrapText="1"/>
    </xf>
    <xf numFmtId="37" fontId="8" fillId="7" borderId="0" xfId="0" applyNumberFormat="1" applyFont="1" applyFill="1" applyAlignment="1">
      <alignment horizontal="left" vertical="center" wrapText="1"/>
    </xf>
    <xf numFmtId="37" fontId="4" fillId="7" borderId="0" xfId="0" applyNumberFormat="1" applyFont="1" applyFill="1" applyAlignment="1">
      <alignment horizontal="left" vertical="center" wrapText="1"/>
    </xf>
    <xf numFmtId="0" fontId="0" fillId="7" borderId="0" xfId="0" applyFill="1" applyAlignment="1">
      <alignment horizontal="center" vertical="center"/>
    </xf>
    <xf numFmtId="0" fontId="0" fillId="7" borderId="0" xfId="0" applyFill="1"/>
    <xf numFmtId="0" fontId="10" fillId="0" borderId="0" xfId="0" applyFont="1" applyAlignment="1">
      <alignment horizontal="center" vertical="center"/>
    </xf>
    <xf numFmtId="0" fontId="0" fillId="0" borderId="0" xfId="0" applyAlignment="1">
      <alignment horizontal="center" vertical="center"/>
    </xf>
    <xf numFmtId="167" fontId="2" fillId="6" borderId="1" xfId="4">
      <alignment horizontal="left" vertical="center" wrapText="1"/>
      <protection locked="0"/>
    </xf>
    <xf numFmtId="0" fontId="2" fillId="0" borderId="0" xfId="0" applyFont="1" applyAlignment="1">
      <alignment horizontal="center" vertical="center" wrapText="1"/>
    </xf>
    <xf numFmtId="37" fontId="7" fillId="2" borderId="0" xfId="0" applyNumberFormat="1" applyFont="1" applyFill="1" applyAlignment="1">
      <alignment horizontal="center" vertical="center" wrapText="1"/>
    </xf>
    <xf numFmtId="0" fontId="2" fillId="8" borderId="0" xfId="0" applyFont="1" applyFill="1" applyAlignment="1">
      <alignment horizontal="center" vertical="center"/>
    </xf>
    <xf numFmtId="0" fontId="9" fillId="0" borderId="0" xfId="0" applyFont="1" applyAlignment="1">
      <alignment horizontal="center" vertical="center" wrapText="1"/>
    </xf>
    <xf numFmtId="0" fontId="9" fillId="4" borderId="0" xfId="0" applyFont="1" applyFill="1" applyAlignment="1">
      <alignment horizontal="left" vertical="top" wrapText="1" indent="3"/>
    </xf>
    <xf numFmtId="167" fontId="2" fillId="6" borderId="2" xfId="4" applyBorder="1">
      <alignment horizontal="left" vertical="center" wrapText="1"/>
      <protection locked="0"/>
    </xf>
    <xf numFmtId="0" fontId="0" fillId="0" borderId="3" xfId="0" applyBorder="1" applyAlignment="1" applyProtection="1">
      <alignment vertical="center" wrapText="1"/>
      <protection locked="0"/>
    </xf>
    <xf numFmtId="37" fontId="5" fillId="2" borderId="2" xfId="0" applyNumberFormat="1" applyFont="1" applyFill="1" applyBorder="1" applyAlignment="1">
      <alignment horizontal="left" vertical="center" wrapText="1"/>
    </xf>
    <xf numFmtId="0" fontId="0" fillId="0" borderId="6" xfId="0" applyBorder="1" applyAlignment="1">
      <alignment vertical="center" wrapText="1"/>
    </xf>
    <xf numFmtId="0" fontId="0" fillId="0" borderId="3" xfId="0" applyBorder="1" applyAlignment="1">
      <alignment vertical="center" wrapText="1"/>
    </xf>
    <xf numFmtId="0" fontId="2" fillId="2" borderId="2" xfId="0" applyFont="1" applyFill="1" applyBorder="1" applyAlignment="1">
      <alignment horizontal="center" vertical="center" wrapText="1"/>
    </xf>
    <xf numFmtId="37" fontId="11" fillId="2" borderId="0" xfId="0" applyNumberFormat="1" applyFont="1" applyFill="1" applyAlignment="1">
      <alignment vertical="center" wrapText="1"/>
    </xf>
    <xf numFmtId="0" fontId="12" fillId="2" borderId="0" xfId="0" applyFont="1" applyFill="1" applyAlignment="1">
      <alignment vertical="center"/>
    </xf>
    <xf numFmtId="0" fontId="13" fillId="2" borderId="0" xfId="0" applyFont="1" applyFill="1" applyAlignment="1">
      <alignment vertical="top" wrapText="1"/>
    </xf>
    <xf numFmtId="0" fontId="14" fillId="2" borderId="0" xfId="0" applyFont="1" applyFill="1" applyAlignment="1">
      <alignment vertical="top"/>
    </xf>
    <xf numFmtId="0" fontId="17" fillId="4" borderId="0" xfId="0" applyFont="1" applyFill="1" applyAlignment="1">
      <alignment horizontal="center" vertical="center"/>
    </xf>
    <xf numFmtId="0" fontId="9" fillId="4" borderId="0" xfId="0" applyFont="1" applyFill="1" applyAlignment="1">
      <alignment horizontal="left" vertical="top" wrapText="1" indent="3"/>
    </xf>
    <xf numFmtId="164" fontId="21" fillId="5" borderId="2" xfId="3" applyNumberFormat="1" applyFont="1" applyBorder="1" applyAlignment="1" applyProtection="1">
      <alignment horizontal="center" vertical="center"/>
    </xf>
    <xf numFmtId="164" fontId="21" fillId="5" borderId="6" xfId="3" applyNumberFormat="1" applyFont="1" applyBorder="1" applyAlignment="1" applyProtection="1">
      <alignment horizontal="center" vertical="center"/>
    </xf>
    <xf numFmtId="0" fontId="22" fillId="9" borderId="3" xfId="0" applyFont="1" applyFill="1" applyBorder="1" applyAlignment="1">
      <alignment horizontal="center" vertical="center"/>
    </xf>
    <xf numFmtId="167" fontId="18" fillId="6" borderId="2" xfId="4" applyFont="1" applyBorder="1" applyAlignment="1">
      <alignment horizontal="center" vertical="center" wrapText="1"/>
      <protection locked="0"/>
    </xf>
    <xf numFmtId="167" fontId="18" fillId="6" borderId="6" xfId="4" applyFont="1" applyBorder="1" applyAlignment="1">
      <alignment horizontal="center" vertical="center" wrapText="1"/>
      <protection locked="0"/>
    </xf>
    <xf numFmtId="0" fontId="19" fillId="0" borderId="3" xfId="0" applyFont="1" applyBorder="1" applyAlignment="1" applyProtection="1">
      <alignment horizontal="center" vertical="center" wrapText="1"/>
      <protection locked="0"/>
    </xf>
    <xf numFmtId="0" fontId="0" fillId="4" borderId="0" xfId="0" applyFill="1" applyAlignment="1">
      <alignment horizontal="left" vertical="top" wrapText="1" indent="3"/>
    </xf>
    <xf numFmtId="0" fontId="10" fillId="7" borderId="0" xfId="0" applyFont="1" applyFill="1" applyAlignment="1">
      <alignment horizontal="center" vertical="center"/>
    </xf>
    <xf numFmtId="0" fontId="24" fillId="7" borderId="0" xfId="0" applyFont="1" applyFill="1" applyAlignment="1">
      <alignment horizontal="center" vertical="center"/>
    </xf>
    <xf numFmtId="0" fontId="11" fillId="2" borderId="0" xfId="0" applyFont="1" applyFill="1" applyAlignment="1">
      <alignment vertical="center" wrapText="1"/>
    </xf>
    <xf numFmtId="0" fontId="15" fillId="4" borderId="0" xfId="0" applyFont="1" applyFill="1" applyAlignment="1">
      <alignment horizontal="left" vertical="top" wrapText="1" indent="3"/>
    </xf>
  </cellXfs>
  <cellStyles count="5">
    <cellStyle name="Currency" xfId="1" builtinId="4"/>
    <cellStyle name="Normal" xfId="0" builtinId="0"/>
    <cellStyle name="Number Input" xfId="3" xr:uid="{E89040F4-2C11-5541-8662-214871F32831}"/>
    <cellStyle name="Percent" xfId="2" builtinId="5"/>
    <cellStyle name="Text Input" xfId="4" xr:uid="{21E06C5A-DB46-CD46-8D80-97A124C5290D}"/>
  </cellStyles>
  <dxfs count="13">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0"/>
      </font>
      <fill>
        <patternFill>
          <bgColor rgb="FFFF0000"/>
        </patternFill>
      </fill>
    </dxf>
    <dxf>
      <font>
        <color theme="1"/>
      </font>
      <fill>
        <patternFill>
          <bgColor rgb="FFFF0000"/>
        </patternFill>
      </fill>
    </dxf>
    <dxf>
      <font>
        <color theme="1"/>
      </font>
      <fill>
        <patternFill>
          <bgColor rgb="FFFF0000"/>
        </patternFill>
      </fill>
    </dxf>
    <dxf>
      <fill>
        <patternFill>
          <bgColor rgb="FFFF0000"/>
        </patternFill>
      </fill>
    </dxf>
  </dxfs>
  <tableStyles count="0" defaultTableStyle="TableStyleMedium2" defaultPivotStyle="PivotStyleLight16"/>
  <colors>
    <mruColors>
      <color rgb="FFC64BAE"/>
      <color rgb="FFC64AAE"/>
      <color rgb="FFCF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 - "</c:f>
          <c:strCache>
            <c:ptCount val="1"/>
            <c:pt idx="0">
              <c:v> - </c:v>
            </c:pt>
          </c:strCache>
        </c:strRef>
      </c:tx>
      <c:overlay val="0"/>
      <c:spPr>
        <a:noFill/>
        <a:ln w="25400">
          <a:noFill/>
        </a:ln>
      </c:spPr>
      <c:txPr>
        <a:bodyPr/>
        <a:lstStyle/>
        <a:p>
          <a:pPr>
            <a:defRPr sz="18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21456263602189762"/>
          <c:y val="0.20282751054072984"/>
          <c:w val="0.60050272475424882"/>
          <c:h val="0.72950467837360267"/>
        </c:manualLayout>
      </c:layout>
      <c:pieChart>
        <c:varyColors val="1"/>
        <c:ser>
          <c:idx val="0"/>
          <c:order val="0"/>
          <c:tx>
            <c:v>#REF!</c:v>
          </c:tx>
          <c:spPr>
            <a:solidFill>
              <a:srgbClr val="4F81BD"/>
            </a:solidFill>
            <a:ln w="25400">
              <a:noFill/>
            </a:ln>
          </c:spPr>
          <c:dPt>
            <c:idx val="0"/>
            <c:bubble3D val="0"/>
            <c:explosion val="1"/>
            <c:spPr>
              <a:solidFill>
                <a:srgbClr val="99CCFF"/>
              </a:solidFill>
              <a:ln w="12700">
                <a:solidFill>
                  <a:srgbClr val="FFFFFF"/>
                </a:solidFill>
                <a:prstDash val="solid"/>
              </a:ln>
            </c:spPr>
            <c:extLst>
              <c:ext xmlns:c16="http://schemas.microsoft.com/office/drawing/2014/chart" uri="{C3380CC4-5D6E-409C-BE32-E72D297353CC}">
                <c16:uniqueId val="{00000001-2898-3045-80CD-5A45F6EE5A9F}"/>
              </c:ext>
            </c:extLst>
          </c:dPt>
          <c:dPt>
            <c:idx val="1"/>
            <c:bubble3D val="0"/>
            <c:spPr>
              <a:solidFill>
                <a:srgbClr val="CCCCFF"/>
              </a:solidFill>
              <a:ln w="12700">
                <a:solidFill>
                  <a:srgbClr val="FFFFFF"/>
                </a:solidFill>
                <a:prstDash val="solid"/>
              </a:ln>
            </c:spPr>
            <c:extLst>
              <c:ext xmlns:c16="http://schemas.microsoft.com/office/drawing/2014/chart" uri="{C3380CC4-5D6E-409C-BE32-E72D297353CC}">
                <c16:uniqueId val="{00000003-2898-3045-80CD-5A45F6EE5A9F}"/>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2898-3045-80CD-5A45F6EE5A9F}"/>
              </c:ext>
            </c:extLst>
          </c:dPt>
          <c:dPt>
            <c:idx val="3"/>
            <c:bubble3D val="0"/>
            <c:spPr>
              <a:solidFill>
                <a:srgbClr val="FF6699"/>
              </a:solidFill>
              <a:ln w="12700">
                <a:solidFill>
                  <a:srgbClr val="FFFFFF"/>
                </a:solidFill>
                <a:prstDash val="solid"/>
              </a:ln>
            </c:spPr>
            <c:extLst>
              <c:ext xmlns:c16="http://schemas.microsoft.com/office/drawing/2014/chart" uri="{C3380CC4-5D6E-409C-BE32-E72D297353CC}">
                <c16:uniqueId val="{00000007-2898-3045-80CD-5A45F6EE5A9F}"/>
              </c:ext>
            </c:extLst>
          </c:dPt>
          <c:dPt>
            <c:idx val="4"/>
            <c:bubble3D val="0"/>
            <c:spPr>
              <a:solidFill>
                <a:srgbClr val="CCFFCC"/>
              </a:solidFill>
              <a:ln w="12700">
                <a:solidFill>
                  <a:srgbClr val="FFFFFF"/>
                </a:solidFill>
                <a:prstDash val="solid"/>
              </a:ln>
            </c:spPr>
            <c:extLst>
              <c:ext xmlns:c16="http://schemas.microsoft.com/office/drawing/2014/chart" uri="{C3380CC4-5D6E-409C-BE32-E72D297353CC}">
                <c16:uniqueId val="{00000009-2898-3045-80CD-5A45F6EE5A9F}"/>
              </c:ext>
            </c:extLst>
          </c:dPt>
          <c:dPt>
            <c:idx val="5"/>
            <c:bubble3D val="0"/>
            <c:spPr>
              <a:solidFill>
                <a:srgbClr val="FF99FF"/>
              </a:solidFill>
              <a:ln w="12700">
                <a:solidFill>
                  <a:srgbClr val="FFFFFF"/>
                </a:solidFill>
                <a:prstDash val="solid"/>
              </a:ln>
            </c:spPr>
            <c:extLst>
              <c:ext xmlns:c16="http://schemas.microsoft.com/office/drawing/2014/chart" uri="{C3380CC4-5D6E-409C-BE32-E72D297353CC}">
                <c16:uniqueId val="{0000000B-2898-3045-80CD-5A45F6EE5A9F}"/>
              </c:ext>
            </c:extLst>
          </c:dPt>
          <c:dPt>
            <c:idx val="6"/>
            <c:bubble3D val="0"/>
            <c:spPr>
              <a:solidFill>
                <a:srgbClr val="CCFFFF"/>
              </a:solidFill>
              <a:ln w="12700">
                <a:solidFill>
                  <a:srgbClr val="FFFFFF"/>
                </a:solidFill>
                <a:prstDash val="solid"/>
              </a:ln>
            </c:spPr>
            <c:extLst>
              <c:ext xmlns:c16="http://schemas.microsoft.com/office/drawing/2014/chart" uri="{C3380CC4-5D6E-409C-BE32-E72D297353CC}">
                <c16:uniqueId val="{0000000D-2898-3045-80CD-5A45F6EE5A9F}"/>
              </c:ext>
            </c:extLst>
          </c:dPt>
          <c:dPt>
            <c:idx val="7"/>
            <c:bubble3D val="0"/>
            <c:spPr>
              <a:solidFill>
                <a:srgbClr val="D19392"/>
              </a:solidFill>
              <a:ln w="25400">
                <a:noFill/>
              </a:ln>
            </c:spPr>
            <c:extLst>
              <c:ext xmlns:c16="http://schemas.microsoft.com/office/drawing/2014/chart" uri="{C3380CC4-5D6E-409C-BE32-E72D297353CC}">
                <c16:uniqueId val="{0000000F-2898-3045-80CD-5A45F6EE5A9F}"/>
              </c:ext>
            </c:extLst>
          </c:dPt>
          <c:dLbls>
            <c:dLbl>
              <c:idx val="0"/>
              <c:layout>
                <c:manualLayout>
                  <c:x val="-6.5736896524298094E-2"/>
                  <c:y val="4.5507097990460134E-2"/>
                </c:manualLayout>
              </c:layout>
              <c:spPr>
                <a:noFill/>
                <a:ln w="25400">
                  <a:noFill/>
                </a:ln>
              </c:spPr>
              <c:txPr>
                <a:bodyPr/>
                <a:lstStyle/>
                <a:p>
                  <a:pPr>
                    <a:defRPr sz="1400" b="0" i="0" u="none" strike="noStrike" baseline="0">
                      <a:solidFill>
                        <a:srgbClr val="333333"/>
                      </a:solidFill>
                      <a:latin typeface="Calibri"/>
                      <a:ea typeface="Calibri"/>
                      <a:cs typeface="Calibri"/>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98-3045-80CD-5A45F6EE5A9F}"/>
                </c:ext>
              </c:extLst>
            </c:dLbl>
            <c:dLbl>
              <c:idx val="1"/>
              <c:spPr>
                <a:noFill/>
                <a:ln w="25400">
                  <a:noFill/>
                </a:ln>
              </c:spPr>
              <c:txPr>
                <a:bodyPr/>
                <a:lstStyle/>
                <a:p>
                  <a:pPr>
                    <a:defRPr sz="1400" b="0" i="0" u="none" strike="noStrike" baseline="0">
                      <a:solidFill>
                        <a:srgbClr val="333333"/>
                      </a:solidFill>
                      <a:latin typeface="Calibri"/>
                      <a:ea typeface="Calibri"/>
                      <a:cs typeface="Calibri"/>
                    </a:defRPr>
                  </a:pPr>
                  <a:endParaRPr lang="en-US"/>
                </a:p>
              </c:txPr>
              <c:dLblPos val="bestFit"/>
              <c:showLegendKey val="0"/>
              <c:showVal val="0"/>
              <c:showCatName val="1"/>
              <c:showSerName val="0"/>
              <c:showPercent val="0"/>
              <c:showBubbleSize val="0"/>
              <c:extLst>
                <c:ext xmlns:c16="http://schemas.microsoft.com/office/drawing/2014/chart" uri="{C3380CC4-5D6E-409C-BE32-E72D297353CC}">
                  <c16:uniqueId val="{00000003-2898-3045-80CD-5A45F6EE5A9F}"/>
                </c:ext>
              </c:extLst>
            </c:dLbl>
            <c:dLbl>
              <c:idx val="2"/>
              <c:spPr>
                <a:noFill/>
                <a:ln w="25400">
                  <a:noFill/>
                </a:ln>
              </c:spPr>
              <c:txPr>
                <a:bodyPr/>
                <a:lstStyle/>
                <a:p>
                  <a:pPr>
                    <a:defRPr sz="1400" b="0" i="0" u="none" strike="noStrike" baseline="0">
                      <a:solidFill>
                        <a:srgbClr val="333333"/>
                      </a:solidFill>
                      <a:latin typeface="Calibri"/>
                      <a:ea typeface="Calibri"/>
                      <a:cs typeface="Calibri"/>
                    </a:defRPr>
                  </a:pPr>
                  <a:endParaRPr lang="en-US"/>
                </a:p>
              </c:txPr>
              <c:dLblPos val="bestFit"/>
              <c:showLegendKey val="0"/>
              <c:showVal val="0"/>
              <c:showCatName val="1"/>
              <c:showSerName val="0"/>
              <c:showPercent val="0"/>
              <c:showBubbleSize val="0"/>
              <c:extLst>
                <c:ext xmlns:c16="http://schemas.microsoft.com/office/drawing/2014/chart" uri="{C3380CC4-5D6E-409C-BE32-E72D297353CC}">
                  <c16:uniqueId val="{00000005-2898-3045-80CD-5A45F6EE5A9F}"/>
                </c:ext>
              </c:extLst>
            </c:dLbl>
            <c:dLbl>
              <c:idx val="4"/>
              <c:layout>
                <c:manualLayout>
                  <c:x val="-8.4175084175084171E-4"/>
                  <c:y val="1.661555463461804E-2"/>
                </c:manualLayout>
              </c:layout>
              <c:spPr>
                <a:noFill/>
                <a:ln w="25400">
                  <a:noFill/>
                </a:ln>
              </c:spPr>
              <c:txPr>
                <a:bodyPr/>
                <a:lstStyle/>
                <a:p>
                  <a:pPr>
                    <a:defRPr sz="1400" b="0" i="0" u="none" strike="noStrike" baseline="0">
                      <a:solidFill>
                        <a:srgbClr val="333333"/>
                      </a:solidFill>
                      <a:latin typeface="Calibri"/>
                      <a:ea typeface="Calibri"/>
                      <a:cs typeface="Calibri"/>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898-3045-80CD-5A45F6EE5A9F}"/>
                </c:ext>
              </c:extLst>
            </c:dLbl>
            <c:spPr>
              <a:noFill/>
              <a:ln w="25400">
                <a:noFill/>
              </a:ln>
            </c:spPr>
            <c:txPr>
              <a:bodyPr wrap="square" lIns="38100" tIns="19050" rIns="38100" bIns="19050" anchor="ctr">
                <a:spAutoFit/>
              </a:bodyPr>
              <a:lstStyle/>
              <a:p>
                <a:pPr>
                  <a:defRPr sz="1400" b="0" i="0" u="none" strike="noStrike" baseline="0">
                    <a:solidFill>
                      <a:srgbClr val="333333"/>
                    </a:solidFill>
                    <a:latin typeface="Calibri"/>
                    <a:ea typeface="Calibri"/>
                    <a:cs typeface="Calibri"/>
                  </a:defRPr>
                </a:pPr>
                <a:endParaRPr lang="en-US"/>
              </a:p>
            </c:txPr>
            <c:dLblPos val="bestFit"/>
            <c:showLegendKey val="0"/>
            <c:showVal val="0"/>
            <c:showCatName val="1"/>
            <c:showSerName val="0"/>
            <c:showPercent val="0"/>
            <c:showBubbleSize val="0"/>
            <c:showLeaderLines val="0"/>
            <c:extLst>
              <c:ext xmlns:c15="http://schemas.microsoft.com/office/drawing/2012/chart" uri="{CE6537A1-D6FC-4f65-9D91-7224C49458BB}"/>
            </c:extLst>
          </c:dLbls>
          <c:cat>
            <c:strLit>
              <c:ptCount val="8"/>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10-2898-3045-80CD-5A45F6EE5A9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spPr>
    <a:solidFill>
      <a:srgbClr val="FFFFFF"/>
    </a:solidFill>
    <a:ln w="3175">
      <a:solidFill>
        <a:srgbClr val="C0C0C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CHART!$D$30</c:f>
          <c:strCache>
            <c:ptCount val="1"/>
            <c:pt idx="0">
              <c:v>Caritas of Port Chester, Inc (Meals On Main Street) / Port Chester Food Depot</c:v>
            </c:pt>
          </c:strCache>
        </c:strRef>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FCA-D44A-82B9-5835565EB292}"/>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CFCA-D44A-82B9-5835565EB292}"/>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FCA-D44A-82B9-5835565EB292}"/>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CFCA-D44A-82B9-5835565EB292}"/>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FCA-D44A-82B9-5835565EB292}"/>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CFCA-D44A-82B9-5835565EB292}"/>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FCA-D44A-82B9-5835565EB292}"/>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CFCA-D44A-82B9-5835565EB29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FCA-D44A-82B9-5835565EB29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FCA-D44A-82B9-5835565EB29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FCA-D44A-82B9-5835565EB29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FCA-D44A-82B9-5835565EB292}"/>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FCA-D44A-82B9-5835565EB292}"/>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FCA-D44A-82B9-5835565EB292}"/>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FCA-D44A-82B9-5835565EB292}"/>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FCA-D44A-82B9-5835565EB292}"/>
                </c:ext>
              </c:extLst>
            </c:dLbl>
            <c:spPr>
              <a:noFill/>
              <a:ln>
                <a:noFill/>
              </a:ln>
              <a:effectLst/>
            </c:spPr>
            <c:dLblPos val="outEnd"/>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CHART!$C$33:$C$40</c:f>
              <c:strCache>
                <c:ptCount val="2"/>
                <c:pt idx="1">
                  <c:v>Supplies / Services</c:v>
                </c:pt>
              </c:strCache>
            </c:strRef>
          </c:cat>
          <c:val>
            <c:numRef>
              <c:f>CHART!$D$33:$D$40</c:f>
              <c:numCache>
                <c:formatCode>_("$"* #,##0_);_("$"* \(#,##0\);_("$"* "-"??_);_(@_)</c:formatCode>
                <c:ptCount val="8"/>
                <c:pt idx="0">
                  <c:v>0</c:v>
                </c:pt>
                <c:pt idx="1">
                  <c:v>80000</c:v>
                </c:pt>
                <c:pt idx="2">
                  <c:v>0</c:v>
                </c:pt>
                <c:pt idx="3">
                  <c:v>0</c:v>
                </c:pt>
                <c:pt idx="4">
                  <c:v>0</c:v>
                </c:pt>
                <c:pt idx="5">
                  <c:v>0</c:v>
                </c:pt>
                <c:pt idx="6">
                  <c:v>0</c:v>
                </c:pt>
                <c:pt idx="7">
                  <c:v>0</c:v>
                </c:pt>
              </c:numCache>
            </c:numRef>
          </c:val>
          <c:extLst>
            <c:ext xmlns:c16="http://schemas.microsoft.com/office/drawing/2014/chart" uri="{C3380CC4-5D6E-409C-BE32-E72D297353CC}">
              <c16:uniqueId val="{00000000-CFCA-D44A-82B9-5835565EB292}"/>
            </c:ext>
          </c:extLst>
        </c:ser>
        <c:dLbls>
          <c:dLblPos val="outEnd"/>
          <c:showLegendKey val="0"/>
          <c:showVal val="0"/>
          <c:showCatName val="0"/>
          <c:showSerName val="0"/>
          <c:showPercent val="1"/>
          <c:showBubbleSize val="0"/>
          <c:showLeaderLines val="1"/>
        </c:dLbls>
        <c:firstSliceAng val="0"/>
      </c:pieChart>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169333</xdr:colOff>
      <xdr:row>1</xdr:row>
      <xdr:rowOff>73378</xdr:rowOff>
    </xdr:from>
    <xdr:to>
      <xdr:col>0</xdr:col>
      <xdr:colOff>1227667</xdr:colOff>
      <xdr:row>2</xdr:row>
      <xdr:rowOff>21352</xdr:rowOff>
    </xdr:to>
    <xdr:pic>
      <xdr:nvPicPr>
        <xdr:cNvPr id="5" name="Picture 4">
          <a:extLst>
            <a:ext uri="{FF2B5EF4-FFF2-40B4-BE49-F238E27FC236}">
              <a16:creationId xmlns:a16="http://schemas.microsoft.com/office/drawing/2014/main" id="{B3BD128B-862F-3848-AD6B-778893AD50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333" y="341489"/>
          <a:ext cx="1058334" cy="6958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0</xdr:rowOff>
    </xdr:from>
    <xdr:to>
      <xdr:col>6</xdr:col>
      <xdr:colOff>698500</xdr:colOff>
      <xdr:row>28</xdr:row>
      <xdr:rowOff>0</xdr:rowOff>
    </xdr:to>
    <xdr:graphicFrame macro="">
      <xdr:nvGraphicFramePr>
        <xdr:cNvPr id="2" name="Chart 3">
          <a:extLst>
            <a:ext uri="{FF2B5EF4-FFF2-40B4-BE49-F238E27FC236}">
              <a16:creationId xmlns:a16="http://schemas.microsoft.com/office/drawing/2014/main" id="{8E724BEE-32D5-9443-B97F-8FA6B6BFF4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387350</xdr:colOff>
      <xdr:row>0</xdr:row>
      <xdr:rowOff>44450</xdr:rowOff>
    </xdr:from>
    <xdr:to>
      <xdr:col>6</xdr:col>
      <xdr:colOff>558800</xdr:colOff>
      <xdr:row>27</xdr:row>
      <xdr:rowOff>139700</xdr:rowOff>
    </xdr:to>
    <xdr:graphicFrame macro="">
      <xdr:nvGraphicFramePr>
        <xdr:cNvPr id="3" name="Chart 2">
          <a:extLst>
            <a:ext uri="{FF2B5EF4-FFF2-40B4-BE49-F238E27FC236}">
              <a16:creationId xmlns:a16="http://schemas.microsoft.com/office/drawing/2014/main" id="{D0FEEA73-BC55-2E4C-91A3-A4441A2CE3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63215-B7D2-6F40-82DD-1F4A367B76D8}">
  <sheetPr>
    <tabColor rgb="FF00B050"/>
  </sheetPr>
  <dimension ref="A1:G130"/>
  <sheetViews>
    <sheetView tabSelected="1" zoomScale="90" zoomScaleNormal="90" workbookViewId="0">
      <pane ySplit="14" topLeftCell="A15" activePane="bottomLeft" state="frozen"/>
      <selection pane="bottomLeft" activeCell="D53" sqref="D53"/>
    </sheetView>
  </sheetViews>
  <sheetFormatPr defaultColWidth="10.625" defaultRowHeight="15.75"/>
  <cols>
    <col min="1" max="1" width="40.625" style="13" customWidth="1"/>
    <col min="2" max="2" width="100.625" style="24" customWidth="1"/>
    <col min="3" max="3" width="28.125" style="24" customWidth="1"/>
    <col min="4" max="4" width="28.125" style="13" customWidth="1"/>
    <col min="5" max="5" width="34.125" style="26" customWidth="1"/>
    <col min="6" max="6" width="1.125" style="12" customWidth="1"/>
    <col min="7" max="7" width="13.125" style="12" hidden="1" customWidth="1"/>
    <col min="8" max="16384" width="10.625" style="12"/>
  </cols>
  <sheetData>
    <row r="1" spans="1:7" s="35" customFormat="1" ht="21">
      <c r="A1" s="63" t="s">
        <v>14</v>
      </c>
      <c r="B1" s="63"/>
      <c r="C1" s="63"/>
      <c r="D1" s="63"/>
      <c r="E1" s="34"/>
    </row>
    <row r="2" spans="1:7" customFormat="1" ht="59.1" customHeight="1">
      <c r="A2" s="36"/>
      <c r="B2" s="36"/>
      <c r="C2" s="36"/>
      <c r="D2" s="36"/>
      <c r="E2" s="37"/>
    </row>
    <row r="3" spans="1:7" ht="24" customHeight="1">
      <c r="A3" s="66" t="s">
        <v>12</v>
      </c>
      <c r="B3" s="66"/>
      <c r="C3" s="66"/>
      <c r="D3" s="66"/>
    </row>
    <row r="4" spans="1:7" ht="18" customHeight="1">
      <c r="A4" s="55" t="s">
        <v>32</v>
      </c>
      <c r="B4" s="55"/>
      <c r="C4" s="55"/>
      <c r="D4" s="55"/>
    </row>
    <row r="5" spans="1:7" ht="18" customHeight="1">
      <c r="A5" s="55" t="s">
        <v>39</v>
      </c>
      <c r="B5" s="62"/>
      <c r="C5" s="62"/>
      <c r="D5" s="62"/>
    </row>
    <row r="6" spans="1:7" ht="18" customHeight="1">
      <c r="A6" s="55" t="s">
        <v>33</v>
      </c>
      <c r="B6" s="55"/>
      <c r="C6" s="55"/>
      <c r="D6" s="55"/>
    </row>
    <row r="7" spans="1:7" ht="18" customHeight="1">
      <c r="A7" s="55" t="s">
        <v>34</v>
      </c>
      <c r="B7" s="55"/>
      <c r="C7" s="55"/>
      <c r="D7" s="55"/>
    </row>
    <row r="8" spans="1:7" ht="18" customHeight="1">
      <c r="A8" s="55" t="s">
        <v>30</v>
      </c>
      <c r="B8" s="55"/>
      <c r="C8" s="55"/>
      <c r="D8" s="55"/>
      <c r="E8" s="12"/>
    </row>
    <row r="9" spans="1:7" ht="18" customHeight="1">
      <c r="A9" s="43"/>
      <c r="B9" s="43"/>
      <c r="C9" s="43"/>
      <c r="D9" s="43"/>
      <c r="E9" s="41" t="s">
        <v>40</v>
      </c>
    </row>
    <row r="10" spans="1:7" ht="5.0999999999999996" customHeight="1">
      <c r="B10" s="14"/>
      <c r="C10" s="14"/>
    </row>
    <row r="11" spans="1:7" ht="30" customHeight="1">
      <c r="A11" s="15" t="s">
        <v>10</v>
      </c>
      <c r="B11" s="59" t="s">
        <v>41</v>
      </c>
      <c r="C11" s="60"/>
      <c r="D11" s="61"/>
      <c r="E11" s="39" t="str">
        <f>IF(B11="","&lt;--- Enter Name of Organization","")</f>
        <v/>
      </c>
    </row>
    <row r="12" spans="1:7" ht="30" customHeight="1">
      <c r="A12" s="15" t="s">
        <v>11</v>
      </c>
      <c r="B12" s="59" t="s">
        <v>42</v>
      </c>
      <c r="C12" s="60"/>
      <c r="D12" s="61"/>
      <c r="E12" s="14" t="str">
        <f>IF(B12="","&lt;--- Enter Title of Project","")</f>
        <v/>
      </c>
    </row>
    <row r="13" spans="1:7" ht="49.35" customHeight="1">
      <c r="A13" s="18" t="s">
        <v>37</v>
      </c>
      <c r="B13" s="56">
        <v>80000</v>
      </c>
      <c r="C13" s="57"/>
      <c r="D13" s="58"/>
      <c r="E13" s="42"/>
      <c r="G13" s="12" t="str">
        <f>TEXT(B13,"#,##0_ ;-#,##0 ")</f>
        <v xml:space="preserve">80,000 </v>
      </c>
    </row>
    <row r="14" spans="1:7" s="35" customFormat="1" ht="10.35" customHeight="1">
      <c r="A14" s="32"/>
      <c r="B14" s="32"/>
      <c r="C14" s="32"/>
      <c r="D14" s="33"/>
      <c r="E14" s="34"/>
    </row>
    <row r="15" spans="1:7" s="35" customFormat="1" ht="21">
      <c r="A15" s="63" t="s">
        <v>25</v>
      </c>
      <c r="B15" s="63"/>
      <c r="C15" s="63"/>
      <c r="D15" s="63"/>
      <c r="E15" s="34"/>
    </row>
    <row r="16" spans="1:7" ht="10.35" customHeight="1">
      <c r="B16" s="14"/>
      <c r="C16" s="14"/>
    </row>
    <row r="17" spans="1:7" ht="24" customHeight="1">
      <c r="A17" s="65" t="s">
        <v>35</v>
      </c>
      <c r="B17" s="51"/>
      <c r="C17" s="51"/>
      <c r="D17" s="51"/>
    </row>
    <row r="18" spans="1:7" ht="24" customHeight="1">
      <c r="A18" s="65" t="s">
        <v>27</v>
      </c>
      <c r="B18" s="51"/>
      <c r="C18" s="51"/>
      <c r="D18" s="51"/>
    </row>
    <row r="19" spans="1:7" ht="53.1" customHeight="1">
      <c r="A19" s="28"/>
      <c r="B19" s="29"/>
      <c r="C19" s="30" t="s">
        <v>28</v>
      </c>
      <c r="D19" s="30" t="s">
        <v>31</v>
      </c>
    </row>
    <row r="20" spans="1:7">
      <c r="A20" s="16" t="s">
        <v>15</v>
      </c>
      <c r="B20" s="16" t="s">
        <v>1</v>
      </c>
      <c r="C20" s="17" t="s">
        <v>0</v>
      </c>
      <c r="D20" s="17" t="s">
        <v>0</v>
      </c>
    </row>
    <row r="21" spans="1:7" ht="50.1" customHeight="1">
      <c r="A21" s="15" t="s">
        <v>13</v>
      </c>
      <c r="B21" s="18" t="s">
        <v>29</v>
      </c>
      <c r="C21" s="25"/>
      <c r="D21" s="25"/>
      <c r="E21" s="40"/>
      <c r="G21" s="12" t="str">
        <f t="shared" ref="G21:G28" si="0">TEXT(D21,"#,##0_ ;-#,##0 ")</f>
        <v xml:space="preserve">0 </v>
      </c>
    </row>
    <row r="22" spans="1:7" ht="50.1" customHeight="1">
      <c r="A22" s="15" t="s">
        <v>4</v>
      </c>
      <c r="B22" s="18" t="s">
        <v>16</v>
      </c>
      <c r="C22" s="25">
        <v>97774</v>
      </c>
      <c r="D22" s="25">
        <v>80000</v>
      </c>
      <c r="E22" s="40"/>
      <c r="G22" s="12" t="str">
        <f t="shared" si="0"/>
        <v xml:space="preserve">80,000 </v>
      </c>
    </row>
    <row r="23" spans="1:7" ht="49.35" customHeight="1">
      <c r="A23" s="15" t="s">
        <v>5</v>
      </c>
      <c r="B23" s="18" t="s">
        <v>17</v>
      </c>
      <c r="C23" s="25"/>
      <c r="D23" s="25"/>
      <c r="E23" s="40"/>
      <c r="G23" s="12" t="str">
        <f t="shared" si="0"/>
        <v xml:space="preserve">0 </v>
      </c>
    </row>
    <row r="24" spans="1:7" ht="50.1" customHeight="1">
      <c r="A24" s="15" t="s">
        <v>6</v>
      </c>
      <c r="B24" s="18" t="s">
        <v>18</v>
      </c>
      <c r="C24" s="25"/>
      <c r="D24" s="25"/>
      <c r="E24" s="40"/>
      <c r="G24" s="12" t="str">
        <f t="shared" si="0"/>
        <v xml:space="preserve">0 </v>
      </c>
    </row>
    <row r="25" spans="1:7" ht="60" customHeight="1">
      <c r="A25" s="19" t="s">
        <v>20</v>
      </c>
      <c r="B25" s="18" t="s">
        <v>21</v>
      </c>
      <c r="C25" s="25"/>
      <c r="D25" s="25"/>
      <c r="E25" s="40"/>
      <c r="G25" s="12" t="str">
        <f t="shared" si="0"/>
        <v xml:space="preserve">0 </v>
      </c>
    </row>
    <row r="26" spans="1:7" ht="60" customHeight="1">
      <c r="A26" s="19" t="s">
        <v>7</v>
      </c>
      <c r="B26" s="18" t="s">
        <v>3</v>
      </c>
      <c r="C26" s="25"/>
      <c r="D26" s="25"/>
      <c r="E26" s="40"/>
      <c r="G26" s="12" t="str">
        <f t="shared" si="0"/>
        <v xml:space="preserve">0 </v>
      </c>
    </row>
    <row r="27" spans="1:7" ht="65.099999999999994" customHeight="1">
      <c r="A27" s="15" t="s">
        <v>8</v>
      </c>
      <c r="B27" s="18" t="s">
        <v>38</v>
      </c>
      <c r="C27" s="25"/>
      <c r="D27" s="25"/>
      <c r="E27" s="40"/>
      <c r="G27" s="12" t="str">
        <f t="shared" si="0"/>
        <v xml:space="preserve">0 </v>
      </c>
    </row>
    <row r="28" spans="1:7" ht="63" customHeight="1">
      <c r="A28" s="15" t="s">
        <v>9</v>
      </c>
      <c r="B28" s="18" t="s">
        <v>19</v>
      </c>
      <c r="C28" s="25"/>
      <c r="D28" s="25"/>
      <c r="E28" s="40"/>
      <c r="G28" s="12" t="str">
        <f t="shared" si="0"/>
        <v xml:space="preserve">0 </v>
      </c>
    </row>
    <row r="29" spans="1:7" ht="39" customHeight="1">
      <c r="A29" s="20" t="s">
        <v>22</v>
      </c>
      <c r="C29" s="21">
        <f>SUM(C21:C28)</f>
        <v>97774</v>
      </c>
      <c r="D29" s="21">
        <f>SUM(D21:D28)</f>
        <v>80000</v>
      </c>
      <c r="E29" s="31" t="str">
        <f>CONCATENATE(IF(B13=D29,"",CONCATENATE("Impact100 Funding must match ",TEXT(G13,"$#,##0;($#,##0")," Grant Amount.","")))</f>
        <v/>
      </c>
    </row>
    <row r="30" spans="1:7" ht="13.35" customHeight="1">
      <c r="A30" s="22"/>
      <c r="B30" s="22"/>
      <c r="C30" s="22"/>
      <c r="D30" s="23"/>
    </row>
    <row r="31" spans="1:7" s="35" customFormat="1" ht="21">
      <c r="A31" s="63" t="s">
        <v>26</v>
      </c>
      <c r="B31" s="63"/>
      <c r="C31" s="63"/>
      <c r="D31" s="63"/>
      <c r="E31" s="34"/>
    </row>
    <row r="32" spans="1:7" s="35" customFormat="1" ht="21">
      <c r="A32" s="64" t="s">
        <v>36</v>
      </c>
      <c r="B32" s="63"/>
      <c r="C32" s="63"/>
      <c r="D32" s="63"/>
      <c r="E32" s="34"/>
    </row>
    <row r="33" spans="1:5" ht="10.35" customHeight="1">
      <c r="A33" s="22"/>
      <c r="B33" s="22"/>
      <c r="C33" s="22"/>
      <c r="D33" s="23"/>
    </row>
    <row r="34" spans="1:5">
      <c r="A34" s="50" t="str">
        <f>A21</f>
        <v>Facilities Construction / Renovation</v>
      </c>
      <c r="B34" s="51"/>
      <c r="C34" s="51"/>
      <c r="D34" s="51"/>
    </row>
    <row r="35" spans="1:5" ht="18.75">
      <c r="A35" s="52" t="str">
        <f xml:space="preserve"> CONCATENATE("    Describe the components of the $",D21," expenditure input above.")</f>
        <v xml:space="preserve">    Describe the components of the $ expenditure input above.</v>
      </c>
      <c r="B35" s="53"/>
      <c r="C35" s="53"/>
      <c r="D35" s="53"/>
    </row>
    <row r="36" spans="1:5">
      <c r="A36" s="16" t="s">
        <v>2</v>
      </c>
      <c r="B36" s="49" t="s">
        <v>1</v>
      </c>
      <c r="C36" s="48"/>
      <c r="D36" s="17" t="s">
        <v>0</v>
      </c>
    </row>
    <row r="37" spans="1:5" ht="50.1" customHeight="1">
      <c r="A37" s="38"/>
      <c r="B37" s="44"/>
      <c r="C37" s="45"/>
      <c r="D37" s="25"/>
    </row>
    <row r="38" spans="1:5" ht="50.1" customHeight="1">
      <c r="A38" s="38"/>
      <c r="B38" s="44"/>
      <c r="C38" s="45"/>
      <c r="D38" s="25"/>
    </row>
    <row r="39" spans="1:5" ht="50.1" customHeight="1">
      <c r="A39" s="38"/>
      <c r="B39" s="44"/>
      <c r="C39" s="45"/>
      <c r="D39" s="25"/>
    </row>
    <row r="40" spans="1:5" ht="50.1" customHeight="1">
      <c r="A40" s="38"/>
      <c r="B40" s="44"/>
      <c r="C40" s="45"/>
      <c r="D40" s="25"/>
    </row>
    <row r="41" spans="1:5" ht="50.1" customHeight="1">
      <c r="A41" s="38"/>
      <c r="B41" s="44"/>
      <c r="C41" s="45"/>
      <c r="D41" s="25"/>
    </row>
    <row r="42" spans="1:5" ht="50.1" customHeight="1">
      <c r="A42" s="38"/>
      <c r="B42" s="44"/>
      <c r="C42" s="45"/>
      <c r="D42" s="25"/>
    </row>
    <row r="43" spans="1:5" ht="50.1" customHeight="1">
      <c r="A43" s="38"/>
      <c r="B43" s="44"/>
      <c r="C43" s="45"/>
      <c r="D43" s="25"/>
    </row>
    <row r="44" spans="1:5" ht="35.1" customHeight="1">
      <c r="A44" s="46" t="str">
        <f>CONCATENATE("Total ",A34)</f>
        <v>Total Facilities Construction / Renovation</v>
      </c>
      <c r="B44" s="47"/>
      <c r="C44" s="48"/>
      <c r="D44" s="21">
        <f>SUM(D37:D43)</f>
        <v>0</v>
      </c>
      <c r="E44" s="31" t="str">
        <f>CONCATENATE(IF(D21=D44,"",CONCATENATE("Does not match ",TEXT(G21,"$#,##0;($#,##0")," above","")))</f>
        <v/>
      </c>
    </row>
    <row r="46" spans="1:5">
      <c r="A46" s="50" t="str">
        <f>A22</f>
        <v>Supplies / Services</v>
      </c>
      <c r="B46" s="51"/>
      <c r="C46" s="51"/>
      <c r="D46" s="51"/>
    </row>
    <row r="47" spans="1:5" ht="18.75">
      <c r="A47" s="52" t="str">
        <f xml:space="preserve"> CONCATENATE("    Describe the components of the $",D22," expenditure input above.")</f>
        <v xml:space="preserve">    Describe the components of the $80000 expenditure input above.</v>
      </c>
      <c r="B47" s="53"/>
      <c r="C47" s="53"/>
      <c r="D47" s="53"/>
    </row>
    <row r="48" spans="1:5">
      <c r="A48" s="16" t="s">
        <v>2</v>
      </c>
      <c r="B48" s="49" t="s">
        <v>1</v>
      </c>
      <c r="C48" s="48"/>
      <c r="D48" s="17" t="s">
        <v>0</v>
      </c>
    </row>
    <row r="49" spans="1:5" ht="50.1" customHeight="1">
      <c r="A49" s="38" t="s">
        <v>43</v>
      </c>
      <c r="B49" s="44" t="s">
        <v>44</v>
      </c>
      <c r="C49" s="45"/>
      <c r="D49" s="25">
        <v>62500</v>
      </c>
    </row>
    <row r="50" spans="1:5" ht="50.1" customHeight="1">
      <c r="A50" s="38" t="s">
        <v>45</v>
      </c>
      <c r="B50" s="44" t="s">
        <v>46</v>
      </c>
      <c r="C50" s="45"/>
      <c r="D50" s="25">
        <v>13674</v>
      </c>
    </row>
    <row r="51" spans="1:5" ht="50.1" customHeight="1">
      <c r="A51" s="38" t="s">
        <v>48</v>
      </c>
      <c r="B51" s="44" t="s">
        <v>47</v>
      </c>
      <c r="C51" s="45"/>
      <c r="D51" s="25">
        <v>8400</v>
      </c>
    </row>
    <row r="52" spans="1:5" ht="50.1" customHeight="1">
      <c r="A52" s="38" t="s">
        <v>48</v>
      </c>
      <c r="B52" s="44" t="s">
        <v>49</v>
      </c>
      <c r="C52" s="45"/>
      <c r="D52" s="25">
        <v>13200</v>
      </c>
    </row>
    <row r="53" spans="1:5" ht="50.1" customHeight="1">
      <c r="A53" s="38" t="s">
        <v>50</v>
      </c>
      <c r="B53" s="44" t="s">
        <v>51</v>
      </c>
      <c r="C53" s="45"/>
      <c r="D53" s="25">
        <v>-17774</v>
      </c>
    </row>
    <row r="54" spans="1:5" ht="50.1" customHeight="1">
      <c r="A54" s="38"/>
      <c r="B54" s="44"/>
      <c r="C54" s="45"/>
      <c r="D54" s="25"/>
    </row>
    <row r="55" spans="1:5" ht="50.1" customHeight="1">
      <c r="A55" s="38"/>
      <c r="B55" s="44"/>
      <c r="C55" s="45"/>
      <c r="D55" s="25"/>
    </row>
    <row r="56" spans="1:5" ht="36" customHeight="1">
      <c r="A56" s="46" t="str">
        <f>CONCATENATE("Total ",A46)</f>
        <v>Total Supplies / Services</v>
      </c>
      <c r="B56" s="47"/>
      <c r="C56" s="48"/>
      <c r="D56" s="21">
        <f>SUM(D49:D55)</f>
        <v>80000</v>
      </c>
      <c r="E56" s="31" t="str">
        <f>CONCATENATE(IF(D22=D56,"",CONCATENATE("Does not match ",TEXT(G22,"$#,##0;($#,##0")," above","")))</f>
        <v/>
      </c>
    </row>
    <row r="58" spans="1:5">
      <c r="A58" s="50" t="str">
        <f>A23</f>
        <v>Transportation</v>
      </c>
      <c r="B58" s="51"/>
      <c r="C58" s="51"/>
      <c r="D58" s="51"/>
    </row>
    <row r="59" spans="1:5" ht="18.75">
      <c r="A59" s="52" t="str">
        <f xml:space="preserve"> CONCATENATE("    Describe the components of the $",D23," expenditure input above.")</f>
        <v xml:space="preserve">    Describe the components of the $ expenditure input above.</v>
      </c>
      <c r="B59" s="53"/>
      <c r="C59" s="53"/>
      <c r="D59" s="53"/>
    </row>
    <row r="60" spans="1:5">
      <c r="A60" s="16" t="s">
        <v>2</v>
      </c>
      <c r="B60" s="49" t="s">
        <v>1</v>
      </c>
      <c r="C60" s="48"/>
      <c r="D60" s="17" t="s">
        <v>0</v>
      </c>
    </row>
    <row r="61" spans="1:5" ht="50.1" customHeight="1">
      <c r="A61" s="38"/>
      <c r="B61" s="44"/>
      <c r="C61" s="45"/>
      <c r="D61" s="25"/>
    </row>
    <row r="62" spans="1:5" ht="50.1" customHeight="1">
      <c r="A62" s="38"/>
      <c r="B62" s="44"/>
      <c r="C62" s="45"/>
      <c r="D62" s="25"/>
    </row>
    <row r="63" spans="1:5" ht="50.1" customHeight="1">
      <c r="A63" s="38"/>
      <c r="B63" s="44"/>
      <c r="C63" s="45"/>
      <c r="D63" s="25"/>
    </row>
    <row r="64" spans="1:5" ht="50.1" customHeight="1">
      <c r="A64" s="38"/>
      <c r="B64" s="44"/>
      <c r="C64" s="45"/>
      <c r="D64" s="25"/>
    </row>
    <row r="65" spans="1:5" ht="50.1" customHeight="1">
      <c r="A65" s="38"/>
      <c r="B65" s="44"/>
      <c r="C65" s="45"/>
      <c r="D65" s="25"/>
    </row>
    <row r="66" spans="1:5" ht="50.1" customHeight="1">
      <c r="A66" s="38"/>
      <c r="B66" s="44"/>
      <c r="C66" s="45"/>
      <c r="D66" s="25"/>
    </row>
    <row r="67" spans="1:5" ht="50.1" customHeight="1">
      <c r="A67" s="38"/>
      <c r="B67" s="44"/>
      <c r="C67" s="45"/>
      <c r="D67" s="25"/>
    </row>
    <row r="68" spans="1:5" ht="36" customHeight="1">
      <c r="A68" s="46" t="str">
        <f>CONCATENATE("Total ",A58)</f>
        <v>Total Transportation</v>
      </c>
      <c r="B68" s="47"/>
      <c r="C68" s="48"/>
      <c r="D68" s="21">
        <f>SUM(D61:D67)</f>
        <v>0</v>
      </c>
      <c r="E68" s="31" t="str">
        <f>CONCATENATE(IF(D23=D68,"",CONCATENATE("Does not match ",TEXT(G23,"$#,##0;($#,##0")," above","")))</f>
        <v/>
      </c>
    </row>
    <row r="70" spans="1:5">
      <c r="A70" s="50" t="str">
        <f>A24</f>
        <v>Technology</v>
      </c>
      <c r="B70" s="51"/>
      <c r="C70" s="51"/>
      <c r="D70" s="51"/>
    </row>
    <row r="71" spans="1:5" ht="18.75">
      <c r="A71" s="52" t="str">
        <f xml:space="preserve"> CONCATENATE("    Describe the components of the $",D24," expenditure input above.")</f>
        <v xml:space="preserve">    Describe the components of the $ expenditure input above.</v>
      </c>
      <c r="B71" s="53"/>
      <c r="C71" s="53"/>
      <c r="D71" s="53"/>
    </row>
    <row r="72" spans="1:5">
      <c r="A72" s="16" t="s">
        <v>2</v>
      </c>
      <c r="B72" s="49" t="s">
        <v>1</v>
      </c>
      <c r="C72" s="48"/>
      <c r="D72" s="17" t="s">
        <v>0</v>
      </c>
    </row>
    <row r="73" spans="1:5" ht="50.1" customHeight="1">
      <c r="A73" s="38"/>
      <c r="B73" s="44"/>
      <c r="C73" s="45"/>
      <c r="D73" s="25"/>
    </row>
    <row r="74" spans="1:5" ht="50.1" customHeight="1">
      <c r="A74" s="38"/>
      <c r="B74" s="44"/>
      <c r="C74" s="45"/>
      <c r="D74" s="25"/>
    </row>
    <row r="75" spans="1:5" ht="50.1" customHeight="1">
      <c r="A75" s="38"/>
      <c r="B75" s="44"/>
      <c r="C75" s="45"/>
      <c r="D75" s="25"/>
    </row>
    <row r="76" spans="1:5" ht="50.1" customHeight="1">
      <c r="A76" s="38"/>
      <c r="B76" s="44"/>
      <c r="C76" s="45"/>
      <c r="D76" s="25"/>
    </row>
    <row r="77" spans="1:5" ht="50.1" customHeight="1">
      <c r="A77" s="38"/>
      <c r="B77" s="44"/>
      <c r="C77" s="45"/>
      <c r="D77" s="25"/>
    </row>
    <row r="78" spans="1:5" ht="50.1" customHeight="1">
      <c r="A78" s="38"/>
      <c r="B78" s="44"/>
      <c r="C78" s="45"/>
      <c r="D78" s="25"/>
    </row>
    <row r="79" spans="1:5" ht="50.1" customHeight="1">
      <c r="A79" s="38"/>
      <c r="B79" s="44"/>
      <c r="C79" s="45"/>
      <c r="D79" s="25"/>
    </row>
    <row r="80" spans="1:5" ht="35.1" customHeight="1">
      <c r="A80" s="46" t="str">
        <f>CONCATENATE("Total ",A70)</f>
        <v>Total Technology</v>
      </c>
      <c r="B80" s="47"/>
      <c r="C80" s="48"/>
      <c r="D80" s="21">
        <f>SUM(D73:D79)</f>
        <v>0</v>
      </c>
      <c r="E80" s="31" t="str">
        <f>CONCATENATE(IF(D24=D80,"",CONCATENATE("Does not match ",TEXT(G24,"$#,##0;($#,##0")," above","")))</f>
        <v/>
      </c>
    </row>
    <row r="82" spans="1:5">
      <c r="A82" s="50" t="str">
        <f>A25</f>
        <v>Incremental Staff &amp; Consultants</v>
      </c>
      <c r="B82" s="51"/>
      <c r="C82" s="51"/>
      <c r="D82" s="51"/>
    </row>
    <row r="83" spans="1:5" ht="18.75">
      <c r="A83" s="52" t="str">
        <f xml:space="preserve"> CONCATENATE("    Describe the components of the $",D25," expenditure input above.","  If fringe expenses are included, please detail on a separate line.")</f>
        <v xml:space="preserve">    Describe the components of the $ expenditure input above.  If fringe expenses are included, please detail on a separate line.</v>
      </c>
      <c r="B83" s="53"/>
      <c r="C83" s="53"/>
      <c r="D83" s="53"/>
    </row>
    <row r="84" spans="1:5">
      <c r="A84" s="16" t="s">
        <v>2</v>
      </c>
      <c r="B84" s="49" t="s">
        <v>23</v>
      </c>
      <c r="C84" s="48"/>
      <c r="D84" s="17" t="s">
        <v>0</v>
      </c>
    </row>
    <row r="85" spans="1:5" ht="50.1" customHeight="1">
      <c r="A85" s="38"/>
      <c r="B85" s="44"/>
      <c r="C85" s="45"/>
      <c r="D85" s="25"/>
    </row>
    <row r="86" spans="1:5" ht="50.1" customHeight="1">
      <c r="A86" s="38"/>
      <c r="B86" s="44"/>
      <c r="C86" s="45"/>
      <c r="D86" s="25"/>
    </row>
    <row r="87" spans="1:5" ht="50.1" customHeight="1">
      <c r="A87" s="38"/>
      <c r="B87" s="44"/>
      <c r="C87" s="45"/>
      <c r="D87" s="25"/>
    </row>
    <row r="88" spans="1:5" ht="50.1" customHeight="1">
      <c r="A88" s="38"/>
      <c r="B88" s="44"/>
      <c r="C88" s="45"/>
      <c r="D88" s="25"/>
    </row>
    <row r="89" spans="1:5" ht="50.1" customHeight="1">
      <c r="A89" s="38"/>
      <c r="B89" s="44"/>
      <c r="C89" s="45"/>
      <c r="D89" s="25"/>
    </row>
    <row r="90" spans="1:5" ht="50.1" customHeight="1">
      <c r="A90" s="38"/>
      <c r="B90" s="44"/>
      <c r="C90" s="45"/>
      <c r="D90" s="25"/>
    </row>
    <row r="91" spans="1:5" ht="50.1" customHeight="1">
      <c r="A91" s="38"/>
      <c r="B91" s="44"/>
      <c r="C91" s="45"/>
      <c r="D91" s="25"/>
    </row>
    <row r="92" spans="1:5" ht="36" customHeight="1">
      <c r="A92" s="46" t="str">
        <f>CONCATENATE("Total ",A82)</f>
        <v>Total Incremental Staff &amp; Consultants</v>
      </c>
      <c r="B92" s="47"/>
      <c r="C92" s="48"/>
      <c r="D92" s="21">
        <f>SUM(D85:D91)</f>
        <v>0</v>
      </c>
      <c r="E92" s="31" t="str">
        <f>CONCATENATE(IF(D25=D92,"",CONCATENATE("Does not match ",TEXT(G25,"$#,##0;($#,##0")," above","")))</f>
        <v/>
      </c>
    </row>
    <row r="94" spans="1:5">
      <c r="A94" s="50" t="str">
        <f>A26</f>
        <v>Existing Staff</v>
      </c>
      <c r="B94" s="51"/>
      <c r="C94" s="51"/>
      <c r="D94" s="51"/>
    </row>
    <row r="95" spans="1:5" ht="18.75">
      <c r="A95" s="52" t="str">
        <f xml:space="preserve"> CONCATENATE("    Describe the components of the $",D26," expenditure input above.","  If fringe expenses are included, please detail on a separate line.")</f>
        <v xml:space="preserve">    Describe the components of the $ expenditure input above.  If fringe expenses are included, please detail on a separate line.</v>
      </c>
      <c r="B95" s="53"/>
      <c r="C95" s="53"/>
      <c r="D95" s="53"/>
    </row>
    <row r="96" spans="1:5">
      <c r="A96" s="16" t="s">
        <v>2</v>
      </c>
      <c r="B96" s="49" t="s">
        <v>23</v>
      </c>
      <c r="C96" s="48"/>
      <c r="D96" s="17" t="s">
        <v>0</v>
      </c>
    </row>
    <row r="97" spans="1:5" ht="50.1" customHeight="1">
      <c r="A97" s="38"/>
      <c r="B97" s="44"/>
      <c r="C97" s="45"/>
      <c r="D97" s="25"/>
    </row>
    <row r="98" spans="1:5" ht="50.1" customHeight="1">
      <c r="A98" s="38"/>
      <c r="B98" s="44"/>
      <c r="C98" s="45"/>
      <c r="D98" s="25"/>
    </row>
    <row r="99" spans="1:5" ht="50.1" customHeight="1">
      <c r="A99" s="38"/>
      <c r="B99" s="44"/>
      <c r="C99" s="45"/>
      <c r="D99" s="25"/>
    </row>
    <row r="100" spans="1:5" ht="50.1" customHeight="1">
      <c r="A100" s="38"/>
      <c r="B100" s="44"/>
      <c r="C100" s="45"/>
      <c r="D100" s="25"/>
    </row>
    <row r="101" spans="1:5" ht="50.1" customHeight="1">
      <c r="A101" s="38"/>
      <c r="B101" s="44"/>
      <c r="C101" s="45"/>
      <c r="D101" s="25"/>
    </row>
    <row r="102" spans="1:5" ht="50.1" customHeight="1">
      <c r="A102" s="38"/>
      <c r="B102" s="44"/>
      <c r="C102" s="45"/>
      <c r="D102" s="25"/>
    </row>
    <row r="103" spans="1:5" ht="50.1" customHeight="1">
      <c r="A103" s="38"/>
      <c r="B103" s="44"/>
      <c r="C103" s="45"/>
      <c r="D103" s="25"/>
    </row>
    <row r="104" spans="1:5" ht="36" customHeight="1">
      <c r="A104" s="46" t="str">
        <f>CONCATENATE("Total ",A94)</f>
        <v>Total Existing Staff</v>
      </c>
      <c r="B104" s="47"/>
      <c r="C104" s="48"/>
      <c r="D104" s="21">
        <f>SUM(D97:D103)</f>
        <v>0</v>
      </c>
      <c r="E104" s="31" t="str">
        <f>CONCATENATE(IF(D26=D104,"",CONCATENATE("Does not match ",TEXT(G26,"$#,##0;($#,##0")," above","")))</f>
        <v/>
      </c>
    </row>
    <row r="106" spans="1:5">
      <c r="A106" s="50" t="str">
        <f>A27</f>
        <v>Organizational Overhead</v>
      </c>
      <c r="B106" s="51"/>
      <c r="C106" s="51"/>
      <c r="D106" s="51"/>
    </row>
    <row r="107" spans="1:5" ht="18.75">
      <c r="A107" s="52" t="str">
        <f xml:space="preserve"> CONCATENATE("    Describe the components of the $",D27," expenditure input above. NOTE: must not exceed 15% of grant amount.")</f>
        <v xml:space="preserve">    Describe the components of the $ expenditure input above. NOTE: must not exceed 15% of grant amount.</v>
      </c>
      <c r="B107" s="53"/>
      <c r="C107" s="53"/>
      <c r="D107" s="53"/>
    </row>
    <row r="108" spans="1:5">
      <c r="A108" s="16" t="s">
        <v>2</v>
      </c>
      <c r="B108" s="49" t="s">
        <v>1</v>
      </c>
      <c r="C108" s="48"/>
      <c r="D108" s="17" t="s">
        <v>0</v>
      </c>
    </row>
    <row r="109" spans="1:5" ht="50.1" customHeight="1">
      <c r="A109" s="38"/>
      <c r="B109" s="44"/>
      <c r="C109" s="45"/>
      <c r="D109" s="25"/>
    </row>
    <row r="110" spans="1:5" ht="50.1" customHeight="1">
      <c r="A110" s="38"/>
      <c r="B110" s="44"/>
      <c r="C110" s="45"/>
      <c r="D110" s="25"/>
    </row>
    <row r="111" spans="1:5" ht="50.1" customHeight="1">
      <c r="A111" s="38"/>
      <c r="B111" s="44"/>
      <c r="C111" s="45"/>
      <c r="D111" s="25"/>
    </row>
    <row r="112" spans="1:5" ht="50.1" customHeight="1">
      <c r="A112" s="38"/>
      <c r="B112" s="44"/>
      <c r="C112" s="45"/>
      <c r="D112" s="25"/>
    </row>
    <row r="113" spans="1:5" ht="50.1" customHeight="1">
      <c r="A113" s="38"/>
      <c r="B113" s="44"/>
      <c r="C113" s="45"/>
      <c r="D113" s="25"/>
    </row>
    <row r="114" spans="1:5" ht="50.1" customHeight="1">
      <c r="A114" s="38"/>
      <c r="B114" s="44"/>
      <c r="C114" s="45"/>
      <c r="D114" s="25"/>
    </row>
    <row r="115" spans="1:5" ht="50.1" customHeight="1">
      <c r="A115" s="38"/>
      <c r="B115" s="44"/>
      <c r="C115" s="45"/>
      <c r="D115" s="25"/>
    </row>
    <row r="116" spans="1:5" ht="35.1" customHeight="1">
      <c r="A116" s="46" t="str">
        <f>CONCATENATE("Total ",A106)</f>
        <v>Total Organizational Overhead</v>
      </c>
      <c r="B116" s="47"/>
      <c r="C116" s="48"/>
      <c r="D116" s="21">
        <f>SUM(D109:D115)</f>
        <v>0</v>
      </c>
      <c r="E116" s="31" t="str">
        <f>CONCATENATE(IF(D27=D116,"",CONCATENATE("Does not match ",TEXT(G27,"$#,##0;($#,##0")," above","")))</f>
        <v/>
      </c>
    </row>
    <row r="118" spans="1:5">
      <c r="A118" s="50" t="str">
        <f>A28</f>
        <v>Other</v>
      </c>
      <c r="B118" s="51"/>
      <c r="C118" s="51"/>
      <c r="D118" s="51"/>
    </row>
    <row r="119" spans="1:5" ht="18.75">
      <c r="A119" s="52" t="str">
        <f xml:space="preserve"> CONCATENATE("    Describe the components of the $",D28," expenditure input above.")</f>
        <v xml:space="preserve">    Describe the components of the $ expenditure input above.</v>
      </c>
      <c r="B119" s="53"/>
      <c r="C119" s="53"/>
      <c r="D119" s="53"/>
    </row>
    <row r="120" spans="1:5">
      <c r="A120" s="16" t="s">
        <v>2</v>
      </c>
      <c r="B120" s="49" t="s">
        <v>1</v>
      </c>
      <c r="C120" s="48"/>
      <c r="D120" s="17" t="s">
        <v>0</v>
      </c>
    </row>
    <row r="121" spans="1:5" ht="50.1" customHeight="1">
      <c r="A121" s="38"/>
      <c r="B121" s="44"/>
      <c r="C121" s="45"/>
      <c r="D121" s="25"/>
    </row>
    <row r="122" spans="1:5" ht="50.1" customHeight="1">
      <c r="A122" s="38"/>
      <c r="B122" s="44"/>
      <c r="C122" s="45"/>
      <c r="D122" s="25"/>
    </row>
    <row r="123" spans="1:5" ht="50.1" customHeight="1">
      <c r="A123" s="38"/>
      <c r="B123" s="44"/>
      <c r="C123" s="45"/>
      <c r="D123" s="25"/>
    </row>
    <row r="124" spans="1:5" ht="50.1" customHeight="1">
      <c r="A124" s="38"/>
      <c r="B124" s="44"/>
      <c r="C124" s="45"/>
      <c r="D124" s="25"/>
    </row>
    <row r="125" spans="1:5" ht="50.1" customHeight="1">
      <c r="A125" s="38"/>
      <c r="B125" s="44"/>
      <c r="C125" s="45"/>
      <c r="D125" s="25"/>
    </row>
    <row r="126" spans="1:5" ht="50.1" customHeight="1">
      <c r="A126" s="38"/>
      <c r="B126" s="44"/>
      <c r="C126" s="45"/>
      <c r="D126" s="25"/>
    </row>
    <row r="127" spans="1:5" ht="50.1" customHeight="1">
      <c r="A127" s="38"/>
      <c r="B127" s="44"/>
      <c r="C127" s="45"/>
      <c r="D127" s="25"/>
    </row>
    <row r="128" spans="1:5" ht="35.1" customHeight="1">
      <c r="A128" s="46" t="str">
        <f>CONCATENATE("Total ",A118)</f>
        <v>Total Other</v>
      </c>
      <c r="B128" s="47"/>
      <c r="C128" s="48"/>
      <c r="D128" s="21">
        <f>SUM(D121:D127)</f>
        <v>0</v>
      </c>
      <c r="E128" s="31" t="str">
        <f>CONCATENATE(IF(D28=D128,"",CONCATENATE("Does not match ",TEXT(G28,"$#,##0;($#,##0")," above","")))</f>
        <v/>
      </c>
    </row>
    <row r="130" spans="1:4" ht="61.5">
      <c r="A130" s="54" t="s">
        <v>24</v>
      </c>
      <c r="B130" s="54"/>
      <c r="C130" s="54"/>
      <c r="D130" s="54"/>
    </row>
  </sheetData>
  <sheetProtection algorithmName="SHA-512" hashValue="+V0poncHTLJcvhNs6QoiSF0QsHLn9KK7KFXiANDSk5w8bFXisf5sMdaBR+rlabzg3nz1jYXnwSNJHs6QLTpMaw==" saltValue="6YDKbGL0VSBVaBHj71hFfw==" spinCount="100000" sheet="1" selectLockedCells="1"/>
  <mergeCells count="104">
    <mergeCell ref="A1:D1"/>
    <mergeCell ref="B12:D12"/>
    <mergeCell ref="A18:D18"/>
    <mergeCell ref="A3:D3"/>
    <mergeCell ref="A6:D6"/>
    <mergeCell ref="A17:D17"/>
    <mergeCell ref="A31:D31"/>
    <mergeCell ref="B36:C36"/>
    <mergeCell ref="A7:D7"/>
    <mergeCell ref="B38:C38"/>
    <mergeCell ref="B39:C39"/>
    <mergeCell ref="B40:C40"/>
    <mergeCell ref="B41:C41"/>
    <mergeCell ref="B42:C42"/>
    <mergeCell ref="B43:C43"/>
    <mergeCell ref="A15:D15"/>
    <mergeCell ref="A32:D32"/>
    <mergeCell ref="A8:D8"/>
    <mergeCell ref="A44:C44"/>
    <mergeCell ref="B49:C49"/>
    <mergeCell ref="B48:C48"/>
    <mergeCell ref="B50:C50"/>
    <mergeCell ref="B51:C51"/>
    <mergeCell ref="A34:D34"/>
    <mergeCell ref="A130:D130"/>
    <mergeCell ref="A4:D4"/>
    <mergeCell ref="B13:D13"/>
    <mergeCell ref="B11:D11"/>
    <mergeCell ref="A5:D5"/>
    <mergeCell ref="A71:D71"/>
    <mergeCell ref="A82:D82"/>
    <mergeCell ref="A83:D83"/>
    <mergeCell ref="A119:D119"/>
    <mergeCell ref="A94:D94"/>
    <mergeCell ref="A95:D95"/>
    <mergeCell ref="A106:D106"/>
    <mergeCell ref="A107:D107"/>
    <mergeCell ref="A118:D118"/>
    <mergeCell ref="A35:D35"/>
    <mergeCell ref="A46:D46"/>
    <mergeCell ref="A47:D47"/>
    <mergeCell ref="B37:C37"/>
    <mergeCell ref="B60:C60"/>
    <mergeCell ref="B61:C61"/>
    <mergeCell ref="B62:C62"/>
    <mergeCell ref="B63:C63"/>
    <mergeCell ref="B64:C64"/>
    <mergeCell ref="B52:C52"/>
    <mergeCell ref="B53:C53"/>
    <mergeCell ref="B54:C54"/>
    <mergeCell ref="B55:C55"/>
    <mergeCell ref="A56:C56"/>
    <mergeCell ref="A58:D58"/>
    <mergeCell ref="A59:D59"/>
    <mergeCell ref="B73:C73"/>
    <mergeCell ref="B74:C74"/>
    <mergeCell ref="B75:C75"/>
    <mergeCell ref="B76:C76"/>
    <mergeCell ref="B77:C77"/>
    <mergeCell ref="B65:C65"/>
    <mergeCell ref="B66:C66"/>
    <mergeCell ref="B67:C67"/>
    <mergeCell ref="A68:C68"/>
    <mergeCell ref="B72:C72"/>
    <mergeCell ref="A70:D70"/>
    <mergeCell ref="B86:C86"/>
    <mergeCell ref="B87:C87"/>
    <mergeCell ref="B88:C88"/>
    <mergeCell ref="B89:C89"/>
    <mergeCell ref="B90:C90"/>
    <mergeCell ref="B78:C78"/>
    <mergeCell ref="B79:C79"/>
    <mergeCell ref="A80:C80"/>
    <mergeCell ref="B84:C84"/>
    <mergeCell ref="B85:C85"/>
    <mergeCell ref="B99:C99"/>
    <mergeCell ref="B100:C100"/>
    <mergeCell ref="B101:C101"/>
    <mergeCell ref="B102:C102"/>
    <mergeCell ref="B103:C103"/>
    <mergeCell ref="B91:C91"/>
    <mergeCell ref="A92:C92"/>
    <mergeCell ref="B96:C96"/>
    <mergeCell ref="B97:C97"/>
    <mergeCell ref="B98:C98"/>
    <mergeCell ref="B112:C112"/>
    <mergeCell ref="B113:C113"/>
    <mergeCell ref="B114:C114"/>
    <mergeCell ref="B115:C115"/>
    <mergeCell ref="A116:C116"/>
    <mergeCell ref="A104:C104"/>
    <mergeCell ref="B108:C108"/>
    <mergeCell ref="B109:C109"/>
    <mergeCell ref="B110:C110"/>
    <mergeCell ref="B111:C111"/>
    <mergeCell ref="B125:C125"/>
    <mergeCell ref="B126:C126"/>
    <mergeCell ref="B127:C127"/>
    <mergeCell ref="A128:C128"/>
    <mergeCell ref="B120:C120"/>
    <mergeCell ref="B121:C121"/>
    <mergeCell ref="B122:C122"/>
    <mergeCell ref="B123:C123"/>
    <mergeCell ref="B124:C124"/>
  </mergeCells>
  <conditionalFormatting sqref="E11">
    <cfRule type="expression" dxfId="12" priority="17">
      <formula>$B$11=""</formula>
    </cfRule>
  </conditionalFormatting>
  <conditionalFormatting sqref="E12">
    <cfRule type="expression" dxfId="11" priority="16">
      <formula>$B$12=""</formula>
    </cfRule>
  </conditionalFormatting>
  <conditionalFormatting sqref="E13">
    <cfRule type="expression" dxfId="10" priority="15" stopIfTrue="1">
      <formula>$B$13=""</formula>
    </cfRule>
  </conditionalFormatting>
  <conditionalFormatting sqref="C29">
    <cfRule type="expression" dxfId="9" priority="50">
      <formula>#REF!&lt;&gt;C13</formula>
    </cfRule>
  </conditionalFormatting>
  <conditionalFormatting sqref="E29">
    <cfRule type="expression" dxfId="8" priority="13">
      <formula>$D$29&lt;&gt;B13</formula>
    </cfRule>
  </conditionalFormatting>
  <conditionalFormatting sqref="E44">
    <cfRule type="expression" dxfId="7" priority="12">
      <formula>$D$44&lt;&gt;D21</formula>
    </cfRule>
  </conditionalFormatting>
  <conditionalFormatting sqref="E56">
    <cfRule type="expression" dxfId="6" priority="8">
      <formula>$D$56&lt;&gt;D22</formula>
    </cfRule>
  </conditionalFormatting>
  <conditionalFormatting sqref="E68">
    <cfRule type="expression" dxfId="5" priority="7">
      <formula>$D$23&lt;&gt;D68</formula>
    </cfRule>
  </conditionalFormatting>
  <conditionalFormatting sqref="E80">
    <cfRule type="expression" dxfId="4" priority="6">
      <formula>$D$24&lt;&gt;D80</formula>
    </cfRule>
  </conditionalFormatting>
  <conditionalFormatting sqref="E92">
    <cfRule type="expression" dxfId="3" priority="5">
      <formula>$D$25&lt;&gt;D92</formula>
    </cfRule>
  </conditionalFormatting>
  <conditionalFormatting sqref="E104">
    <cfRule type="expression" dxfId="2" priority="4">
      <formula>$D$26&lt;&gt;D104</formula>
    </cfRule>
  </conditionalFormatting>
  <conditionalFormatting sqref="E116">
    <cfRule type="expression" dxfId="1" priority="3">
      <formula>$D$27&lt;&gt;D116</formula>
    </cfRule>
  </conditionalFormatting>
  <conditionalFormatting sqref="E128">
    <cfRule type="expression" dxfId="0" priority="2">
      <formula>$D$28&lt;&gt;D128</formula>
    </cfRule>
  </conditionalFormatting>
  <pageMargins left="0.7" right="0.7" top="0.75" bottom="0.75" header="0.3" footer="0.3"/>
  <pageSetup scale="38" fitToHeight="4" orientation="landscape" horizontalDpi="0" verticalDpi="0"/>
  <headerFooter>
    <oddHeader>&amp;F</oddHeader>
    <oddFooter>Page &amp;P of &amp;N</oddFooter>
  </headerFooter>
  <rowBreaks count="3" manualBreakCount="3">
    <brk id="30" max="4" man="1"/>
    <brk id="68" max="4" man="1"/>
    <brk id="104" max="4"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D84F8-5430-3E40-842A-9AE5C74806D8}">
  <sheetPr>
    <pageSetUpPr fitToPage="1"/>
  </sheetPr>
  <dimension ref="B29:F42"/>
  <sheetViews>
    <sheetView topLeftCell="A7" zoomScale="75" zoomScaleNormal="75" workbookViewId="0">
      <selection activeCell="D33" sqref="D33"/>
    </sheetView>
  </sheetViews>
  <sheetFormatPr defaultColWidth="11" defaultRowHeight="15.75"/>
  <cols>
    <col min="3" max="3" width="27.625" customWidth="1"/>
    <col min="4" max="4" width="32.625" customWidth="1"/>
    <col min="5" max="5" width="21.625" style="10" customWidth="1"/>
  </cols>
  <sheetData>
    <row r="29" spans="2:6">
      <c r="B29" s="1"/>
      <c r="C29" s="2"/>
      <c r="D29" s="2"/>
      <c r="E29" s="7"/>
      <c r="F29" s="2"/>
    </row>
    <row r="30" spans="2:6">
      <c r="B30" s="1"/>
      <c r="C30" s="3"/>
      <c r="D30" s="11" t="str">
        <f>CONCATENATE(INPUT!B11," / ",INPUT!B12)</f>
        <v>Caritas of Port Chester, Inc (Meals On Main Street) / Port Chester Food Depot</v>
      </c>
      <c r="E30" s="8"/>
      <c r="F30" s="2"/>
    </row>
    <row r="31" spans="2:6">
      <c r="B31" s="1"/>
      <c r="C31" s="3"/>
      <c r="D31" s="27">
        <f>INPUT!B13</f>
        <v>80000</v>
      </c>
      <c r="E31" s="8"/>
      <c r="F31" s="2"/>
    </row>
    <row r="32" spans="2:6">
      <c r="B32" s="1"/>
      <c r="C32" s="3"/>
      <c r="D32" s="3"/>
      <c r="E32" s="8"/>
      <c r="F32" s="2"/>
    </row>
    <row r="33" spans="3:5">
      <c r="C33" s="4" t="str">
        <f>IF(INPUT!D21=0,"",INPUT!A21)</f>
        <v/>
      </c>
      <c r="D33" s="5">
        <f>INPUT!D21</f>
        <v>0</v>
      </c>
      <c r="E33" s="9">
        <f>IF($D$41=0,"",+D33/$D$41)</f>
        <v>0</v>
      </c>
    </row>
    <row r="34" spans="3:5">
      <c r="C34" s="4" t="str">
        <f>IF(INPUT!D22=0,"",INPUT!A22)</f>
        <v>Supplies / Services</v>
      </c>
      <c r="D34" s="5">
        <f>INPUT!D22</f>
        <v>80000</v>
      </c>
      <c r="E34" s="9">
        <f t="shared" ref="E34:E41" si="0">IF($D$41=0,"",+D34/$D$41)</f>
        <v>1</v>
      </c>
    </row>
    <row r="35" spans="3:5">
      <c r="C35" s="4" t="str">
        <f>IF(INPUT!D23=0,"",INPUT!A23)</f>
        <v/>
      </c>
      <c r="D35" s="5">
        <f>INPUT!D23</f>
        <v>0</v>
      </c>
      <c r="E35" s="9">
        <f t="shared" si="0"/>
        <v>0</v>
      </c>
    </row>
    <row r="36" spans="3:5">
      <c r="C36" s="4" t="str">
        <f>IF(INPUT!D24=0,"",INPUT!A24)</f>
        <v/>
      </c>
      <c r="D36" s="5">
        <f>INPUT!D24</f>
        <v>0</v>
      </c>
      <c r="E36" s="9">
        <f t="shared" si="0"/>
        <v>0</v>
      </c>
    </row>
    <row r="37" spans="3:5">
      <c r="C37" s="4" t="str">
        <f>IF(INPUT!D25=0,"",INPUT!A25)</f>
        <v/>
      </c>
      <c r="D37" s="5">
        <f>INPUT!D25</f>
        <v>0</v>
      </c>
      <c r="E37" s="9">
        <f t="shared" si="0"/>
        <v>0</v>
      </c>
    </row>
    <row r="38" spans="3:5">
      <c r="C38" s="4" t="str">
        <f>IF(INPUT!D26=0,"",INPUT!A26)</f>
        <v/>
      </c>
      <c r="D38" s="5">
        <f>INPUT!D26</f>
        <v>0</v>
      </c>
      <c r="E38" s="9">
        <f t="shared" si="0"/>
        <v>0</v>
      </c>
    </row>
    <row r="39" spans="3:5">
      <c r="C39" s="4" t="str">
        <f>IF(INPUT!D27=0,"",INPUT!A27)</f>
        <v/>
      </c>
      <c r="D39" s="5">
        <f>INPUT!D27</f>
        <v>0</v>
      </c>
      <c r="E39" s="9">
        <f t="shared" si="0"/>
        <v>0</v>
      </c>
    </row>
    <row r="40" spans="3:5">
      <c r="C40" s="4" t="str">
        <f>IF(INPUT!D28=0,"",INPUT!A28)</f>
        <v/>
      </c>
      <c r="D40" s="5">
        <f>INPUT!D28</f>
        <v>0</v>
      </c>
      <c r="E40" s="9">
        <f t="shared" si="0"/>
        <v>0</v>
      </c>
    </row>
    <row r="41" spans="3:5" ht="16.5" thickBot="1">
      <c r="C41" s="4" t="str">
        <f>INPUT!A29</f>
        <v>Total</v>
      </c>
      <c r="D41" s="6">
        <f>SUM(D33:D40)</f>
        <v>80000</v>
      </c>
      <c r="E41" s="9">
        <f t="shared" si="0"/>
        <v>1</v>
      </c>
    </row>
    <row r="42" spans="3:5" ht="16.5" thickTop="1"/>
  </sheetData>
  <sheetProtection algorithmName="SHA-512" hashValue="dZguotao9GvlROnSXe6cifJ3rYo6ZqPxXOuE8uxBnLxKnxtjqEMN4phX7f5RzOPYRA8K3MxLAMDEuMe16cgJeg==" saltValue="6zWqqhJE6Kbd0hBhtAOctA==" spinCount="100000" sheet="1" scenarios="1" selectLockedCells="1" selectUnlockedCells="1"/>
  <pageMargins left="0.7" right="0.7" top="0.75" bottom="0.75" header="0.3" footer="0.3"/>
  <pageSetup scale="81"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INPUT</vt:lpstr>
      <vt:lpstr>CHART</vt:lpstr>
      <vt:lpstr>CHART!Print_Area</vt:lpstr>
      <vt:lpstr>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Newman</dc:creator>
  <cp:lastModifiedBy>shappy five</cp:lastModifiedBy>
  <dcterms:created xsi:type="dcterms:W3CDTF">2018-08-19T19:49:37Z</dcterms:created>
  <dcterms:modified xsi:type="dcterms:W3CDTF">2023-05-12T17:57:34Z</dcterms:modified>
</cp:coreProperties>
</file>